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VLA</author>
  </authors>
  <commentList>
    <comment ref="L6" authorId="0">
      <text>
        <r>
          <rPr>
            <b/>
            <sz val="8"/>
            <rFont val="Tahoma"/>
            <family val="0"/>
          </rPr>
          <t>strDate</t>
        </r>
      </text>
    </comment>
    <comment ref="AD6" authorId="0">
      <text>
        <r>
          <rPr>
            <b/>
            <sz val="8"/>
            <rFont val="Tahoma"/>
            <family val="0"/>
          </rPr>
          <t>rDate</t>
        </r>
      </text>
    </comment>
    <comment ref="AD9" authorId="0">
      <text>
        <r>
          <rPr>
            <b/>
            <sz val="8"/>
            <rFont val="Tahoma"/>
            <family val="0"/>
          </rPr>
          <t>okpo</t>
        </r>
      </text>
    </comment>
    <comment ref="F10" authorId="0">
      <text>
        <r>
          <rPr>
            <b/>
            <sz val="8"/>
            <rFont val="Tahoma"/>
            <family val="0"/>
          </rPr>
          <t>org</t>
        </r>
      </text>
    </comment>
    <comment ref="AD10" authorId="0">
      <text>
        <r>
          <rPr>
            <b/>
            <sz val="8"/>
            <rFont val="Tahoma"/>
            <family val="0"/>
          </rPr>
          <t>GBK_PPP</t>
        </r>
      </text>
    </comment>
    <comment ref="AD11" authorId="0">
      <text>
        <r>
          <rPr>
            <b/>
            <sz val="8"/>
            <rFont val="Tahoma"/>
            <family val="0"/>
          </rPr>
          <t>okato</t>
        </r>
      </text>
    </comment>
    <comment ref="A24" authorId="0">
      <text>
        <r>
          <rPr>
            <b/>
            <sz val="8"/>
            <rFont val="Tahoma"/>
            <family val="0"/>
          </rPr>
          <t>T1_0503127 (T1A010_0503127)</t>
        </r>
      </text>
    </comment>
    <comment ref="B24" authorId="0">
      <text>
        <r>
          <rPr>
            <b/>
            <sz val="8"/>
            <rFont val="Tahoma"/>
            <family val="0"/>
          </rPr>
          <t>T1_0503127 (T1B010_0503127)</t>
        </r>
      </text>
    </comment>
    <comment ref="C24" authorId="0">
      <text>
        <r>
          <rPr>
            <b/>
            <sz val="8"/>
            <rFont val="Tahoma"/>
            <family val="0"/>
          </rPr>
          <t>T1_0503127 (T1C010_0503127)</t>
        </r>
      </text>
    </comment>
    <comment ref="D24" authorId="0">
      <text>
        <r>
          <rPr>
            <b/>
            <sz val="8"/>
            <rFont val="Tahoma"/>
            <family val="0"/>
          </rPr>
          <t>T1_0503127 (T1D010_0503127)</t>
        </r>
      </text>
    </comment>
    <comment ref="E24" authorId="0">
      <text>
        <r>
          <rPr>
            <b/>
            <sz val="8"/>
            <rFont val="Tahoma"/>
            <family val="0"/>
          </rPr>
          <t>T1_0503127 (T1E010_0503127)</t>
        </r>
      </text>
    </comment>
    <comment ref="F24" authorId="0">
      <text>
        <r>
          <rPr>
            <b/>
            <sz val="8"/>
            <rFont val="Tahoma"/>
            <family val="0"/>
          </rPr>
          <t>T1_0503127 (T1F010_0503127)</t>
        </r>
      </text>
    </comment>
    <comment ref="G24" authorId="0">
      <text>
        <r>
          <rPr>
            <b/>
            <sz val="8"/>
            <rFont val="Tahoma"/>
            <family val="0"/>
          </rPr>
          <t>T1_0503127 (T1G010_0503127)</t>
        </r>
      </text>
    </comment>
    <comment ref="H24" authorId="0">
      <text>
        <r>
          <rPr>
            <b/>
            <sz val="8"/>
            <rFont val="Tahoma"/>
            <family val="0"/>
          </rPr>
          <t>T1_0503127 (T1H010_0503127)</t>
        </r>
      </text>
    </comment>
    <comment ref="O55" authorId="0">
      <text>
        <r>
          <rPr>
            <b/>
            <sz val="8"/>
            <rFont val="Tahoma"/>
            <family val="0"/>
          </rPr>
          <t>K450_0503127</t>
        </r>
      </text>
    </comment>
    <comment ref="R55" authorId="0">
      <text>
        <r>
          <rPr>
            <b/>
            <sz val="8"/>
            <rFont val="Tahoma"/>
            <family val="0"/>
          </rPr>
          <t>L450_0503127</t>
        </r>
      </text>
    </comment>
    <comment ref="U55" authorId="0">
      <text>
        <r>
          <rPr>
            <b/>
            <sz val="8"/>
            <rFont val="Tahoma"/>
            <family val="0"/>
          </rPr>
          <t>M450_0503127</t>
        </r>
      </text>
    </comment>
    <comment ref="I66" authorId="0">
      <text>
        <r>
          <rPr>
            <b/>
            <sz val="8"/>
            <rFont val="Tahoma"/>
            <family val="0"/>
          </rPr>
          <t>I500_0503127</t>
        </r>
      </text>
    </comment>
    <comment ref="Q66" authorId="0">
      <text>
        <r>
          <rPr>
            <b/>
            <sz val="8"/>
            <rFont val="Tahoma"/>
            <family val="0"/>
          </rPr>
          <t>K500_0503127</t>
        </r>
      </text>
    </comment>
    <comment ref="U66" authorId="0">
      <text>
        <r>
          <rPr>
            <b/>
            <sz val="8"/>
            <rFont val="Tahoma"/>
            <family val="0"/>
          </rPr>
          <t>L500_0503127</t>
        </r>
      </text>
    </comment>
    <comment ref="Y66" authorId="0">
      <text>
        <r>
          <rPr>
            <b/>
            <sz val="8"/>
            <rFont val="Tahoma"/>
            <family val="0"/>
          </rPr>
          <t>M500_0503127</t>
        </r>
      </text>
    </comment>
    <comment ref="AC66" authorId="0">
      <text>
        <r>
          <rPr>
            <b/>
            <sz val="8"/>
            <rFont val="Tahoma"/>
            <family val="0"/>
          </rPr>
          <t>N500_0503127</t>
        </r>
      </text>
    </comment>
    <comment ref="I68" authorId="0">
      <text>
        <r>
          <rPr>
            <b/>
            <sz val="8"/>
            <rFont val="Tahoma"/>
            <family val="0"/>
          </rPr>
          <t>I520_0503127</t>
        </r>
      </text>
    </comment>
    <comment ref="M68" authorId="0">
      <text>
        <r>
          <rPr>
            <b/>
            <sz val="8"/>
            <rFont val="Tahoma"/>
            <family val="0"/>
          </rPr>
          <t>J520_0503127</t>
        </r>
      </text>
    </comment>
    <comment ref="Q68" authorId="0">
      <text>
        <r>
          <rPr>
            <b/>
            <sz val="8"/>
            <rFont val="Tahoma"/>
            <family val="0"/>
          </rPr>
          <t>K520_0503127</t>
        </r>
      </text>
    </comment>
    <comment ref="U68" authorId="0">
      <text>
        <r>
          <rPr>
            <b/>
            <sz val="8"/>
            <rFont val="Tahoma"/>
            <family val="0"/>
          </rPr>
          <t>L520_0503127</t>
        </r>
      </text>
    </comment>
    <comment ref="Y68" authorId="0">
      <text>
        <r>
          <rPr>
            <b/>
            <sz val="8"/>
            <rFont val="Tahoma"/>
            <family val="0"/>
          </rPr>
          <t>M520_0503127</t>
        </r>
      </text>
    </comment>
    <comment ref="AC68" authorId="0">
      <text>
        <r>
          <rPr>
            <b/>
            <sz val="8"/>
            <rFont val="Tahoma"/>
            <family val="0"/>
          </rPr>
          <t>N520_0503127</t>
        </r>
      </text>
    </comment>
    <comment ref="A70" authorId="0">
      <text>
        <r>
          <rPr>
            <b/>
            <sz val="8"/>
            <rFont val="Tahoma"/>
            <family val="0"/>
          </rPr>
          <t>T3_0503127 (T3A520_0503127)</t>
        </r>
      </text>
    </comment>
    <comment ref="B70" authorId="0">
      <text>
        <r>
          <rPr>
            <b/>
            <sz val="8"/>
            <rFont val="Tahoma"/>
            <family val="0"/>
          </rPr>
          <t>T3_0503127 (T3B520_0503127)</t>
        </r>
      </text>
    </comment>
    <comment ref="C70" authorId="0">
      <text>
        <r>
          <rPr>
            <b/>
            <sz val="8"/>
            <rFont val="Tahoma"/>
            <family val="0"/>
          </rPr>
          <t>T3_0503127 (T3C520_0503127)</t>
        </r>
      </text>
    </comment>
    <comment ref="D70" authorId="0">
      <text>
        <r>
          <rPr>
            <b/>
            <sz val="8"/>
            <rFont val="Tahoma"/>
            <family val="0"/>
          </rPr>
          <t>T3_0503127 (T3D520_0503127)</t>
        </r>
      </text>
    </comment>
    <comment ref="E70" authorId="0">
      <text>
        <r>
          <rPr>
            <b/>
            <sz val="8"/>
            <rFont val="Tahoma"/>
            <family val="0"/>
          </rPr>
          <t>T3_0503127 (T3E520_0503127)</t>
        </r>
      </text>
    </comment>
    <comment ref="F70" authorId="0">
      <text>
        <r>
          <rPr>
            <b/>
            <sz val="8"/>
            <rFont val="Tahoma"/>
            <family val="0"/>
          </rPr>
          <t>T3_0503127 (T3F520_0503127)</t>
        </r>
      </text>
    </comment>
    <comment ref="G70" authorId="0">
      <text>
        <r>
          <rPr>
            <b/>
            <sz val="8"/>
            <rFont val="Tahoma"/>
            <family val="0"/>
          </rPr>
          <t>T3_0503127 (T3G520_0503127)</t>
        </r>
      </text>
    </comment>
    <comment ref="H70" authorId="0">
      <text>
        <r>
          <rPr>
            <b/>
            <sz val="8"/>
            <rFont val="Tahoma"/>
            <family val="0"/>
          </rPr>
          <t>T3_0503127 (T3H520_0503127)</t>
        </r>
      </text>
    </comment>
    <comment ref="I70" authorId="0">
      <text>
        <r>
          <rPr>
            <b/>
            <sz val="8"/>
            <rFont val="Tahoma"/>
            <family val="0"/>
          </rPr>
          <t>T3_0503127 (T3I520_0503127)</t>
        </r>
      </text>
    </comment>
    <comment ref="M70" authorId="0">
      <text>
        <r>
          <rPr>
            <b/>
            <sz val="8"/>
            <rFont val="Tahoma"/>
            <family val="0"/>
          </rPr>
          <t>T3_0503127 (T3J520_0503127)</t>
        </r>
      </text>
    </comment>
    <comment ref="Q70" authorId="0">
      <text>
        <r>
          <rPr>
            <b/>
            <sz val="8"/>
            <rFont val="Tahoma"/>
            <family val="0"/>
          </rPr>
          <t>T3_0503127 (T3K520_0503127)</t>
        </r>
      </text>
    </comment>
    <comment ref="U70" authorId="0">
      <text>
        <r>
          <rPr>
            <b/>
            <sz val="8"/>
            <rFont val="Tahoma"/>
            <family val="0"/>
          </rPr>
          <t>T3_0503127 (T3L520_0503127)</t>
        </r>
      </text>
    </comment>
    <comment ref="Y70" authorId="0">
      <text>
        <r>
          <rPr>
            <b/>
            <sz val="8"/>
            <rFont val="Tahoma"/>
            <family val="0"/>
          </rPr>
          <t>T3_0503127 (T3M520_0503127)</t>
        </r>
      </text>
    </comment>
    <comment ref="AC70" authorId="0">
      <text>
        <r>
          <rPr>
            <b/>
            <sz val="8"/>
            <rFont val="Tahoma"/>
            <family val="0"/>
          </rPr>
          <t>T3_0503127 (T3N520_0503127)</t>
        </r>
      </text>
    </comment>
    <comment ref="I72" authorId="0">
      <text>
        <r>
          <rPr>
            <b/>
            <sz val="8"/>
            <rFont val="Tahoma"/>
            <family val="0"/>
          </rPr>
          <t>I620_0503127</t>
        </r>
      </text>
    </comment>
    <comment ref="M72" authorId="0">
      <text>
        <r>
          <rPr>
            <b/>
            <sz val="8"/>
            <rFont val="Tahoma"/>
            <family val="0"/>
          </rPr>
          <t>J620_0503127</t>
        </r>
      </text>
    </comment>
    <comment ref="Q72" authorId="0">
      <text>
        <r>
          <rPr>
            <b/>
            <sz val="8"/>
            <rFont val="Tahoma"/>
            <family val="0"/>
          </rPr>
          <t>K620_0503127</t>
        </r>
      </text>
    </comment>
    <comment ref="U72" authorId="0">
      <text>
        <r>
          <rPr>
            <b/>
            <sz val="8"/>
            <rFont val="Tahoma"/>
            <family val="0"/>
          </rPr>
          <t>L620_0503127</t>
        </r>
      </text>
    </comment>
    <comment ref="Y72" authorId="0">
      <text>
        <r>
          <rPr>
            <b/>
            <sz val="8"/>
            <rFont val="Tahoma"/>
            <family val="0"/>
          </rPr>
          <t>M620_0503127</t>
        </r>
      </text>
    </comment>
    <comment ref="AC72" authorId="0">
      <text>
        <r>
          <rPr>
            <b/>
            <sz val="8"/>
            <rFont val="Tahoma"/>
            <family val="0"/>
          </rPr>
          <t>N620_0503127</t>
        </r>
      </text>
    </comment>
    <comment ref="A74" authorId="0">
      <text>
        <r>
          <rPr>
            <b/>
            <sz val="8"/>
            <rFont val="Tahoma"/>
            <family val="0"/>
          </rPr>
          <t>T4_0503127 (T4A620_0503127)</t>
        </r>
      </text>
    </comment>
    <comment ref="B74" authorId="0">
      <text>
        <r>
          <rPr>
            <b/>
            <sz val="8"/>
            <rFont val="Tahoma"/>
            <family val="0"/>
          </rPr>
          <t>T4_0503127 (T4B620_0503127)</t>
        </r>
      </text>
    </comment>
    <comment ref="C74" authorId="0">
      <text>
        <r>
          <rPr>
            <b/>
            <sz val="8"/>
            <rFont val="Tahoma"/>
            <family val="0"/>
          </rPr>
          <t>T4_0503127 (T4C620_0503127)</t>
        </r>
      </text>
    </comment>
    <comment ref="D74" authorId="0">
      <text>
        <r>
          <rPr>
            <b/>
            <sz val="8"/>
            <rFont val="Tahoma"/>
            <family val="0"/>
          </rPr>
          <t>T4_0503127 (T4D620_0503127)</t>
        </r>
      </text>
    </comment>
    <comment ref="E74" authorId="0">
      <text>
        <r>
          <rPr>
            <b/>
            <sz val="8"/>
            <rFont val="Tahoma"/>
            <family val="0"/>
          </rPr>
          <t>T4_0503127 (T4E620_0503127)</t>
        </r>
      </text>
    </comment>
    <comment ref="F74" authorId="0">
      <text>
        <r>
          <rPr>
            <b/>
            <sz val="8"/>
            <rFont val="Tahoma"/>
            <family val="0"/>
          </rPr>
          <t>T4_0503127 (T4F620_0503127)</t>
        </r>
      </text>
    </comment>
    <comment ref="G74" authorId="0">
      <text>
        <r>
          <rPr>
            <b/>
            <sz val="8"/>
            <rFont val="Tahoma"/>
            <family val="0"/>
          </rPr>
          <t>T4_0503127 (T4G620_0503127)</t>
        </r>
      </text>
    </comment>
    <comment ref="H74" authorId="0">
      <text>
        <r>
          <rPr>
            <b/>
            <sz val="8"/>
            <rFont val="Tahoma"/>
            <family val="0"/>
          </rPr>
          <t>T4_0503127 (T4H620_0503127)</t>
        </r>
      </text>
    </comment>
    <comment ref="I74" authorId="0">
      <text>
        <r>
          <rPr>
            <b/>
            <sz val="8"/>
            <rFont val="Tahoma"/>
            <family val="0"/>
          </rPr>
          <t>T4_0503127 (T4I620_0503127)</t>
        </r>
      </text>
    </comment>
    <comment ref="M74" authorId="0">
      <text>
        <r>
          <rPr>
            <b/>
            <sz val="8"/>
            <rFont val="Tahoma"/>
            <family val="0"/>
          </rPr>
          <t>T4_0503127 (T4J620_0503127)</t>
        </r>
      </text>
    </comment>
    <comment ref="Q74" authorId="0">
      <text>
        <r>
          <rPr>
            <b/>
            <sz val="8"/>
            <rFont val="Tahoma"/>
            <family val="0"/>
          </rPr>
          <t>T4_0503127 (T4K620_0503127)</t>
        </r>
      </text>
    </comment>
    <comment ref="U74" authorId="0">
      <text>
        <r>
          <rPr>
            <b/>
            <sz val="8"/>
            <rFont val="Tahoma"/>
            <family val="0"/>
          </rPr>
          <t>T4_0503127 (T4L620_0503127)</t>
        </r>
      </text>
    </comment>
    <comment ref="Y74" authorId="0">
      <text>
        <r>
          <rPr>
            <b/>
            <sz val="8"/>
            <rFont val="Tahoma"/>
            <family val="0"/>
          </rPr>
          <t>T4_0503127 (T4M620_0503127)</t>
        </r>
      </text>
    </comment>
    <comment ref="AC74" authorId="0">
      <text>
        <r>
          <rPr>
            <b/>
            <sz val="8"/>
            <rFont val="Tahoma"/>
            <family val="0"/>
          </rPr>
          <t>T4_0503127 (T4N620_0503127)</t>
        </r>
      </text>
    </comment>
    <comment ref="I76" authorId="0">
      <text>
        <r>
          <rPr>
            <b/>
            <sz val="8"/>
            <rFont val="Tahoma"/>
            <family val="0"/>
          </rPr>
          <t>I700_0503127</t>
        </r>
      </text>
    </comment>
    <comment ref="Q76" authorId="0">
      <text>
        <r>
          <rPr>
            <b/>
            <sz val="8"/>
            <rFont val="Tahoma"/>
            <family val="0"/>
          </rPr>
          <t>K700_0503127</t>
        </r>
      </text>
    </comment>
    <comment ref="U76" authorId="0">
      <text>
        <r>
          <rPr>
            <b/>
            <sz val="8"/>
            <rFont val="Tahoma"/>
            <family val="0"/>
          </rPr>
          <t>L700_0503127</t>
        </r>
      </text>
    </comment>
    <comment ref="Y76" authorId="0">
      <text>
        <r>
          <rPr>
            <b/>
            <sz val="8"/>
            <rFont val="Tahoma"/>
            <family val="0"/>
          </rPr>
          <t>M700_0503127</t>
        </r>
      </text>
    </comment>
    <comment ref="I77" authorId="0">
      <text>
        <r>
          <rPr>
            <b/>
            <sz val="8"/>
            <rFont val="Tahoma"/>
            <family val="0"/>
          </rPr>
          <t>I710_0503127</t>
        </r>
      </text>
    </comment>
    <comment ref="Q77" authorId="0">
      <text>
        <r>
          <rPr>
            <b/>
            <sz val="8"/>
            <rFont val="Tahoma"/>
            <family val="0"/>
          </rPr>
          <t>K710_0503127</t>
        </r>
      </text>
    </comment>
    <comment ref="U77" authorId="0">
      <text>
        <r>
          <rPr>
            <b/>
            <sz val="8"/>
            <rFont val="Tahoma"/>
            <family val="0"/>
          </rPr>
          <t>L710_0503127</t>
        </r>
      </text>
    </comment>
    <comment ref="Y77" authorId="0">
      <text>
        <r>
          <rPr>
            <b/>
            <sz val="8"/>
            <rFont val="Tahoma"/>
            <family val="0"/>
          </rPr>
          <t>M710_0503127</t>
        </r>
      </text>
    </comment>
    <comment ref="I78" authorId="0">
      <text>
        <r>
          <rPr>
            <b/>
            <sz val="8"/>
            <rFont val="Tahoma"/>
            <family val="0"/>
          </rPr>
          <t>I720_0503127</t>
        </r>
      </text>
    </comment>
    <comment ref="Q78" authorId="0">
      <text>
        <r>
          <rPr>
            <b/>
            <sz val="8"/>
            <rFont val="Tahoma"/>
            <family val="0"/>
          </rPr>
          <t>K720_0503127</t>
        </r>
      </text>
    </comment>
    <comment ref="U78" authorId="0">
      <text>
        <r>
          <rPr>
            <b/>
            <sz val="8"/>
            <rFont val="Tahoma"/>
            <family val="0"/>
          </rPr>
          <t>L720_0503127</t>
        </r>
      </text>
    </comment>
    <comment ref="Y78" authorId="0">
      <text>
        <r>
          <rPr>
            <b/>
            <sz val="8"/>
            <rFont val="Tahoma"/>
            <family val="0"/>
          </rPr>
          <t>M720_0503127</t>
        </r>
      </text>
    </comment>
    <comment ref="Q79" authorId="0">
      <text>
        <r>
          <rPr>
            <b/>
            <sz val="8"/>
            <rFont val="Tahoma"/>
            <family val="0"/>
          </rPr>
          <t>K800_0503127</t>
        </r>
      </text>
    </comment>
    <comment ref="U79" authorId="0">
      <text>
        <r>
          <rPr>
            <b/>
            <sz val="8"/>
            <rFont val="Tahoma"/>
            <family val="0"/>
          </rPr>
          <t>L800_0503127</t>
        </r>
      </text>
    </comment>
    <comment ref="Q80" authorId="0">
      <text>
        <r>
          <rPr>
            <b/>
            <sz val="8"/>
            <rFont val="Tahoma"/>
            <family val="0"/>
          </rPr>
          <t>K810_0503127</t>
        </r>
      </text>
    </comment>
    <comment ref="Q83" authorId="0">
      <text>
        <r>
          <rPr>
            <b/>
            <sz val="8"/>
            <rFont val="Tahoma"/>
            <family val="0"/>
          </rPr>
          <t>K812_0503127</t>
        </r>
      </text>
    </comment>
    <comment ref="Q94" authorId="0">
      <text>
        <r>
          <rPr>
            <b/>
            <sz val="8"/>
            <rFont val="Tahoma"/>
            <family val="0"/>
          </rPr>
          <t>K820_0503127</t>
        </r>
      </text>
    </comment>
    <comment ref="U94" authorId="0">
      <text>
        <r>
          <rPr>
            <b/>
            <sz val="8"/>
            <rFont val="Tahoma"/>
            <family val="0"/>
          </rPr>
          <t>L820_0503127</t>
        </r>
      </text>
    </comment>
    <comment ref="Y94" authorId="0">
      <text>
        <r>
          <rPr>
            <b/>
            <sz val="8"/>
            <rFont val="Tahoma"/>
            <family val="0"/>
          </rPr>
          <t>M820_0503127</t>
        </r>
      </text>
    </comment>
    <comment ref="Q96" authorId="0">
      <text>
        <r>
          <rPr>
            <b/>
            <sz val="8"/>
            <rFont val="Tahoma"/>
            <family val="0"/>
          </rPr>
          <t>K821_0503127</t>
        </r>
      </text>
    </comment>
    <comment ref="U96" authorId="0">
      <text>
        <r>
          <rPr>
            <b/>
            <sz val="8"/>
            <rFont val="Tahoma"/>
            <family val="0"/>
          </rPr>
          <t>L821_0503127</t>
        </r>
      </text>
    </comment>
    <comment ref="Y96" authorId="0">
      <text>
        <r>
          <rPr>
            <b/>
            <sz val="8"/>
            <rFont val="Tahoma"/>
            <family val="0"/>
          </rPr>
          <t>M821_0503127</t>
        </r>
      </text>
    </comment>
    <comment ref="Q97" authorId="0">
      <text>
        <r>
          <rPr>
            <b/>
            <sz val="8"/>
            <rFont val="Tahoma"/>
            <family val="0"/>
          </rPr>
          <t>K822_0503127</t>
        </r>
      </text>
    </comment>
    <comment ref="U97" authorId="0">
      <text>
        <r>
          <rPr>
            <b/>
            <sz val="8"/>
            <rFont val="Tahoma"/>
            <family val="0"/>
          </rPr>
          <t>L822_0503127</t>
        </r>
      </text>
    </comment>
    <comment ref="Y97" authorId="0">
      <text>
        <r>
          <rPr>
            <b/>
            <sz val="8"/>
            <rFont val="Tahoma"/>
            <family val="0"/>
          </rPr>
          <t>M822_0503127</t>
        </r>
      </text>
    </comment>
    <comment ref="F100" authorId="0">
      <text>
        <r>
          <rPr>
            <b/>
            <sz val="8"/>
            <rFont val="Tahoma"/>
            <family val="0"/>
          </rPr>
          <t>ruk</t>
        </r>
      </text>
    </comment>
    <comment ref="F103" authorId="0">
      <text>
        <r>
          <rPr>
            <b/>
            <sz val="8"/>
            <rFont val="Tahoma"/>
            <family val="0"/>
          </rPr>
          <t>glbuhg</t>
        </r>
      </text>
    </comment>
  </commentList>
</comments>
</file>

<file path=xl/sharedStrings.xml><?xml version="1.0" encoding="utf-8"?>
<sst xmlns="http://schemas.openxmlformats.org/spreadsheetml/2006/main" count="273" uniqueCount="123">
  <si>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</si>
  <si>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</si>
  <si>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</si>
  <si>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</si>
  <si>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</si>
  <si>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</si>
  <si>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</si>
  <si>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на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</si>
  <si>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</si>
  <si>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</si>
  <si>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</si>
  <si>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</si>
  <si>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</si>
  <si>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финансирования дефицита бюджета</t>
  </si>
  <si>
    <t>Глава по БК</t>
  </si>
  <si>
    <t>Наименование бюджета</t>
  </si>
  <si>
    <t>по ОКАТО</t>
  </si>
  <si>
    <t>18401000000</t>
  </si>
  <si>
    <t>Периодичность:     месячная</t>
  </si>
  <si>
    <t>Единица измерения:  руб</t>
  </si>
  <si>
    <t>по ОКЕИ</t>
  </si>
  <si>
    <t>383</t>
  </si>
  <si>
    <t>1. Доходы бюджета</t>
  </si>
  <si>
    <t>Наименование показателя</t>
  </si>
  <si>
    <t>Код дохода 
по бюджетной классификации</t>
  </si>
  <si>
    <t>Утвержденные бюджетные назначения</t>
  </si>
  <si>
    <t>Исполнено</t>
  </si>
  <si>
    <t>Неисполненные 
назначения</t>
  </si>
  <si>
    <t>Код</t>
  </si>
  <si>
    <t>через 
финансовые органы</t>
  </si>
  <si>
    <t>через 
банковские счета</t>
  </si>
  <si>
    <t>некассовые 
операции</t>
  </si>
  <si>
    <t>итого</t>
  </si>
  <si>
    <t>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</si>
  <si>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</si>
  <si>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</si>
  <si>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</si>
  <si>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</si>
  <si>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</si>
  <si>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</si>
  <si>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</si>
  <si>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</si>
  <si>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</si>
  <si>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</si>
  <si>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</si>
  <si>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</si>
  <si>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</si>
  <si>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>2. Расходы бюджета</t>
  </si>
  <si>
    <t>Форма 0503127  с.2</t>
  </si>
  <si>
    <t>Код расхода 
по бюджетной классификации</t>
  </si>
  <si>
    <t>Лимиты бюджетных обязательств</t>
  </si>
  <si>
    <t>Неисполненные назначения</t>
  </si>
  <si>
    <t>по ассиг-
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</si>
  <si>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</si>
  <si>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</si>
  <si>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</si>
  <si>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</si>
  <si>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</si>
  <si>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Заработная плата</t>
  </si>
  <si>
    <t>211</t>
  </si>
  <si>
    <t>9900</t>
  </si>
  <si>
    <t>001</t>
  </si>
  <si>
    <t>Прочие выплаты</t>
  </si>
  <si>
    <t>212</t>
  </si>
  <si>
    <t>Начисление на заработную плату</t>
  </si>
  <si>
    <t>213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</si>
  <si>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</si>
  <si>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</si>
  <si>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</si>
  <si>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</si>
  <si>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</si>
  <si>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</si>
  <si>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</si>
  <si>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</si>
  <si>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</si>
  <si>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</si>
  <si>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ст-ти основных средств</t>
  </si>
  <si>
    <t>340</t>
  </si>
  <si>
    <t>Результат исполнения бюджета (дефицит / профицит)</t>
  </si>
  <si>
    <t>450</t>
  </si>
  <si>
    <t>3. Источники финансирования дефицитов бюджетов</t>
  </si>
  <si>
    <t>Форма 0503127  с.3</t>
  </si>
  <si>
    <t>Код источника 
финансирования 
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</si>
  <si>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</si>
  <si>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</si>
  <si>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бюджетов</t>
  </si>
  <si>
    <t>520</t>
  </si>
  <si>
    <t>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</si>
  <si>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</si>
  <si>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</si>
  <si>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</si>
  <si>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</si>
  <si>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</si>
  <si>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</si>
  <si>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</si>
  <si>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</si>
  <si>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</si>
  <si>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</si>
  <si>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</si>
  <si>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</si>
  <si>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</si>
  <si>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</si>
  <si>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</si>
  <si>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</si>
  <si>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Форма 0503127  с.4</t>
  </si>
  <si>
    <t>Изменение остатков по внутренним расчетам (стр.821 + стр. 822)</t>
  </si>
  <si>
    <t>820</t>
  </si>
  <si>
    <t>увеличение остатков по внутренним расчетам (кредит счета 130404000)</t>
  </si>
  <si>
    <t>821</t>
  </si>
  <si>
    <t>уменьшение остатков по внутренних расчетам (дебет счета 130404000)</t>
  </si>
  <si>
    <t>822</t>
  </si>
  <si>
    <t>(подпись)</t>
  </si>
  <si>
    <t>(расшифровка подписи)</t>
  </si>
  <si>
    <t>МОУ средняя общеобразовательная школа № 48</t>
  </si>
  <si>
    <t>0702</t>
  </si>
  <si>
    <t>Директор МОУ СОШ № 48</t>
  </si>
  <si>
    <t>Т.В.Чернышева</t>
  </si>
  <si>
    <t>Главный бухгалтер</t>
  </si>
  <si>
    <t>Н.А.Харламова</t>
  </si>
  <si>
    <t>городской округ город-герой Волгоград</t>
  </si>
  <si>
    <t>0900</t>
  </si>
  <si>
    <t>Увеличение ст-ти материальных запасов</t>
  </si>
  <si>
    <t>01 декабря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</si>
</sst>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 quotePrefix="1">
      <alignment horizontal="righ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 wrapText="1"/>
    </xf>
    <xf numFmtId="0" fontId="3" fillId="0" borderId="18" xfId="0" applyFont="1" applyBorder="1" applyAlignment="1" quotePrefix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 quotePrefix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 quotePrefix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 quotePrefix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 quotePrefix="1">
      <alignment horizontal="left" wrapText="1"/>
    </xf>
    <xf numFmtId="0" fontId="4" fillId="0" borderId="17" xfId="0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9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 quotePrefix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 quotePrefix="1">
      <alignment horizontal="center" wrapText="1"/>
    </xf>
    <xf numFmtId="0" fontId="5" fillId="0" borderId="14" xfId="0" applyFont="1" applyBorder="1" applyAlignment="1" quotePrefix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 quotePrefix="1">
      <alignment horizontal="left" wrapText="1"/>
    </xf>
    <xf numFmtId="0" fontId="6" fillId="0" borderId="18" xfId="0" applyFont="1" applyBorder="1" applyAlignment="1" quotePrefix="1">
      <alignment horizontal="center" wrapText="1"/>
    </xf>
    <xf numFmtId="0" fontId="5" fillId="0" borderId="0" xfId="0" applyFont="1" applyAlignment="1">
      <alignment/>
    </xf>
    <xf numFmtId="0" fontId="3" fillId="0" borderId="14" xfId="0" applyFont="1" applyBorder="1" applyAlignment="1" quotePrefix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 vertical="center" wrapText="1"/>
    </xf>
    <xf numFmtId="2" fontId="3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23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4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 quotePrefix="1">
      <alignment horizontal="center" wrapText="1"/>
    </xf>
    <xf numFmtId="0" fontId="4" fillId="0" borderId="2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1" xfId="0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 quotePrefix="1">
      <alignment horizontal="center" wrapText="1"/>
    </xf>
    <xf numFmtId="0" fontId="3" fillId="0" borderId="14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right" vertical="top" wrapText="1"/>
    </xf>
    <xf numFmtId="0" fontId="4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26">
      <selection activeCell="L49" sqref="L49:N49"/>
    </sheetView>
  </sheetViews>
  <sheetFormatPr defaultColWidth="9.00390625" defaultRowHeight="12.75"/>
  <cols>
    <col min="1" max="1" width="30.75390625" style="3" customWidth="1"/>
    <col min="2" max="5" width="6.75390625" style="3" customWidth="1"/>
    <col min="6" max="6" width="6.375" style="3" customWidth="1"/>
    <col min="7" max="8" width="6.75390625" style="3" customWidth="1"/>
    <col min="9" max="32" width="6.00390625" style="3" customWidth="1"/>
    <col min="33" max="16384" width="9.125" style="3" customWidth="1"/>
  </cols>
  <sheetData>
    <row r="1" spans="1:32" ht="12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2"/>
      <c r="AE1" s="2"/>
      <c r="AF1" s="2"/>
    </row>
    <row r="2" spans="1:32" ht="12.75" customHeight="1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2"/>
      <c r="AE2" s="2"/>
      <c r="AF2" s="2"/>
    </row>
    <row r="3" spans="1:32" ht="12.7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4"/>
      <c r="AE3" s="4"/>
      <c r="AF3" s="4"/>
    </row>
    <row r="4" spans="1:32" ht="13.5" customHeight="1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7"/>
      <c r="AD4" s="87" t="s">
        <v>4</v>
      </c>
      <c r="AE4" s="88"/>
      <c r="AF4" s="89"/>
    </row>
    <row r="5" spans="1:32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90" t="s">
        <v>5</v>
      </c>
      <c r="AA5" s="91"/>
      <c r="AB5" s="91"/>
      <c r="AC5" s="92"/>
      <c r="AD5" s="87" t="s">
        <v>6</v>
      </c>
      <c r="AE5" s="88"/>
      <c r="AF5" s="89"/>
    </row>
    <row r="6" spans="1:32" ht="14.25" customHeight="1">
      <c r="A6" s="2"/>
      <c r="B6" s="2"/>
      <c r="C6" s="2"/>
      <c r="D6" s="2"/>
      <c r="E6" s="2"/>
      <c r="F6" s="2"/>
      <c r="G6" s="2"/>
      <c r="H6" s="8"/>
      <c r="I6" s="2"/>
      <c r="J6" s="2"/>
      <c r="K6" s="9" t="s">
        <v>7</v>
      </c>
      <c r="L6" s="105" t="s">
        <v>122</v>
      </c>
      <c r="M6" s="106"/>
      <c r="N6" s="106"/>
      <c r="O6" s="106"/>
      <c r="P6" s="106"/>
      <c r="Q6" s="106"/>
      <c r="R6" s="106"/>
      <c r="S6" s="2"/>
      <c r="T6" s="2"/>
      <c r="U6" s="2"/>
      <c r="V6" s="2"/>
      <c r="W6" s="2"/>
      <c r="X6" s="2"/>
      <c r="Y6" s="2"/>
      <c r="Z6" s="8"/>
      <c r="AA6" s="90" t="s">
        <v>8</v>
      </c>
      <c r="AB6" s="91"/>
      <c r="AC6" s="92"/>
      <c r="AD6" s="107">
        <v>40878</v>
      </c>
      <c r="AE6" s="88"/>
      <c r="AF6" s="89"/>
    </row>
    <row r="7" spans="1:32" ht="14.25" customHeight="1">
      <c r="A7" s="98" t="s">
        <v>9</v>
      </c>
      <c r="B7" s="99"/>
      <c r="C7" s="99"/>
      <c r="D7" s="99"/>
      <c r="E7" s="99"/>
      <c r="F7" s="2"/>
      <c r="G7" s="2"/>
      <c r="H7" s="2"/>
      <c r="I7" s="2"/>
      <c r="J7" s="2"/>
      <c r="K7" s="8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8"/>
      <c r="AA7" s="8"/>
      <c r="AB7" s="8"/>
      <c r="AC7" s="7"/>
      <c r="AD7" s="11"/>
      <c r="AE7" s="5"/>
      <c r="AF7" s="6"/>
    </row>
    <row r="8" spans="1:32" ht="14.25" customHeight="1">
      <c r="A8" s="98" t="s">
        <v>10</v>
      </c>
      <c r="B8" s="99"/>
      <c r="C8" s="99"/>
      <c r="D8" s="99"/>
      <c r="E8" s="99"/>
      <c r="F8" s="2"/>
      <c r="G8" s="2"/>
      <c r="H8" s="2"/>
      <c r="I8" s="2"/>
      <c r="J8" s="2"/>
      <c r="K8" s="8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8"/>
      <c r="AA8" s="8"/>
      <c r="AB8" s="8"/>
      <c r="AC8" s="7"/>
      <c r="AD8" s="11"/>
      <c r="AE8" s="5"/>
      <c r="AF8" s="6"/>
    </row>
    <row r="9" spans="1:32" ht="14.25" customHeight="1">
      <c r="A9" s="98" t="s">
        <v>11</v>
      </c>
      <c r="B9" s="99"/>
      <c r="C9" s="99"/>
      <c r="D9" s="99"/>
      <c r="E9" s="99"/>
      <c r="F9" s="2"/>
      <c r="G9" s="2"/>
      <c r="H9" s="2"/>
      <c r="I9" s="2"/>
      <c r="J9" s="2"/>
      <c r="K9" s="8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8"/>
      <c r="AA9" s="8"/>
      <c r="AB9" s="8"/>
      <c r="AC9" s="12" t="s">
        <v>12</v>
      </c>
      <c r="AD9" s="100">
        <v>22363708</v>
      </c>
      <c r="AE9" s="88"/>
      <c r="AF9" s="89"/>
    </row>
    <row r="10" spans="1:32" ht="14.25" customHeight="1">
      <c r="A10" s="101" t="s">
        <v>13</v>
      </c>
      <c r="B10" s="102"/>
      <c r="C10" s="102"/>
      <c r="D10" s="102"/>
      <c r="E10" s="102"/>
      <c r="F10" s="103" t="s">
        <v>113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90" t="s">
        <v>14</v>
      </c>
      <c r="AB10" s="91"/>
      <c r="AC10" s="92"/>
      <c r="AD10" s="87">
        <v>763</v>
      </c>
      <c r="AE10" s="88"/>
      <c r="AF10" s="89"/>
    </row>
    <row r="11" spans="1:32" ht="14.25" customHeight="1">
      <c r="A11" s="98" t="s">
        <v>15</v>
      </c>
      <c r="B11" s="99"/>
      <c r="C11" s="99"/>
      <c r="D11" s="99"/>
      <c r="E11" s="99"/>
      <c r="F11" s="104" t="s">
        <v>119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90" t="s">
        <v>16</v>
      </c>
      <c r="AB11" s="91"/>
      <c r="AC11" s="92"/>
      <c r="AD11" s="87" t="s">
        <v>17</v>
      </c>
      <c r="AE11" s="88"/>
      <c r="AF11" s="89"/>
    </row>
    <row r="12" spans="1:32" ht="14.25" customHeight="1">
      <c r="A12" s="98" t="s">
        <v>18</v>
      </c>
      <c r="B12" s="99"/>
      <c r="C12" s="99"/>
      <c r="D12" s="99"/>
      <c r="E12" s="99"/>
      <c r="F12" s="99"/>
      <c r="G12" s="99"/>
      <c r="H12" s="99"/>
      <c r="I12" s="99"/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8"/>
      <c r="AA12" s="91"/>
      <c r="AB12" s="91"/>
      <c r="AC12" s="92"/>
      <c r="AD12" s="100"/>
      <c r="AE12" s="88"/>
      <c r="AF12" s="89"/>
    </row>
    <row r="13" spans="1:32" ht="14.25" customHeight="1">
      <c r="A13" s="98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8"/>
      <c r="AA13" s="90" t="s">
        <v>20</v>
      </c>
      <c r="AB13" s="91"/>
      <c r="AC13" s="92"/>
      <c r="AD13" s="87" t="s">
        <v>21</v>
      </c>
      <c r="AE13" s="88"/>
      <c r="AF13" s="89"/>
    </row>
    <row r="14" spans="1:32" ht="19.5" customHeight="1">
      <c r="A14" s="108" t="s">
        <v>22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4"/>
      <c r="AE14" s="14"/>
      <c r="AF14" s="14"/>
    </row>
    <row r="15" spans="1:32" ht="5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110" t="s">
        <v>23</v>
      </c>
      <c r="B16" s="15"/>
      <c r="C16" s="113" t="s">
        <v>24</v>
      </c>
      <c r="D16" s="81"/>
      <c r="E16" s="81"/>
      <c r="F16" s="81"/>
      <c r="G16" s="81"/>
      <c r="H16" s="82"/>
      <c r="I16" s="85" t="s">
        <v>25</v>
      </c>
      <c r="J16" s="81"/>
      <c r="K16" s="81"/>
      <c r="L16" s="82"/>
      <c r="M16" s="75" t="s">
        <v>26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13" t="s">
        <v>27</v>
      </c>
      <c r="AD16" s="81"/>
      <c r="AE16" s="81"/>
      <c r="AF16" s="82"/>
    </row>
    <row r="17" spans="1:32" ht="12.75" customHeight="1">
      <c r="A17" s="111"/>
      <c r="B17" s="16" t="s">
        <v>28</v>
      </c>
      <c r="C17" s="83"/>
      <c r="D17" s="83"/>
      <c r="E17" s="83"/>
      <c r="F17" s="83"/>
      <c r="G17" s="83"/>
      <c r="H17" s="111"/>
      <c r="I17" s="86"/>
      <c r="J17" s="83"/>
      <c r="K17" s="83"/>
      <c r="L17" s="111"/>
      <c r="M17" s="85" t="s">
        <v>29</v>
      </c>
      <c r="N17" s="81"/>
      <c r="O17" s="81"/>
      <c r="P17" s="82"/>
      <c r="Q17" s="85" t="s">
        <v>30</v>
      </c>
      <c r="R17" s="81"/>
      <c r="S17" s="81"/>
      <c r="T17" s="82"/>
      <c r="U17" s="85" t="s">
        <v>31</v>
      </c>
      <c r="V17" s="81"/>
      <c r="W17" s="81"/>
      <c r="X17" s="82"/>
      <c r="Y17" s="85" t="s">
        <v>32</v>
      </c>
      <c r="Z17" s="81"/>
      <c r="AA17" s="81"/>
      <c r="AB17" s="82"/>
      <c r="AC17" s="83"/>
      <c r="AD17" s="83"/>
      <c r="AE17" s="83"/>
      <c r="AF17" s="111"/>
    </row>
    <row r="18" spans="1:32" ht="12.75" customHeight="1">
      <c r="A18" s="111"/>
      <c r="B18" s="16" t="s">
        <v>33</v>
      </c>
      <c r="C18" s="83"/>
      <c r="D18" s="83"/>
      <c r="E18" s="83"/>
      <c r="F18" s="83"/>
      <c r="G18" s="83"/>
      <c r="H18" s="111"/>
      <c r="I18" s="86"/>
      <c r="J18" s="83"/>
      <c r="K18" s="83"/>
      <c r="L18" s="111"/>
      <c r="M18" s="86"/>
      <c r="N18" s="83"/>
      <c r="O18" s="83"/>
      <c r="P18" s="111"/>
      <c r="Q18" s="86"/>
      <c r="R18" s="83"/>
      <c r="S18" s="83"/>
      <c r="T18" s="111"/>
      <c r="U18" s="86"/>
      <c r="V18" s="83"/>
      <c r="W18" s="83"/>
      <c r="X18" s="111"/>
      <c r="Y18" s="86"/>
      <c r="Z18" s="83"/>
      <c r="AA18" s="83"/>
      <c r="AB18" s="111"/>
      <c r="AC18" s="83"/>
      <c r="AD18" s="83"/>
      <c r="AE18" s="83"/>
      <c r="AF18" s="111"/>
    </row>
    <row r="19" spans="1:32" ht="12.75" customHeight="1">
      <c r="A19" s="111"/>
      <c r="B19" s="17"/>
      <c r="C19" s="83"/>
      <c r="D19" s="83"/>
      <c r="E19" s="83"/>
      <c r="F19" s="83"/>
      <c r="G19" s="83"/>
      <c r="H19" s="111"/>
      <c r="I19" s="86"/>
      <c r="J19" s="83"/>
      <c r="K19" s="83"/>
      <c r="L19" s="111"/>
      <c r="M19" s="86"/>
      <c r="N19" s="83"/>
      <c r="O19" s="83"/>
      <c r="P19" s="111"/>
      <c r="Q19" s="86"/>
      <c r="R19" s="83"/>
      <c r="S19" s="83"/>
      <c r="T19" s="111"/>
      <c r="U19" s="86"/>
      <c r="V19" s="83"/>
      <c r="W19" s="83"/>
      <c r="X19" s="111"/>
      <c r="Y19" s="86"/>
      <c r="Z19" s="83"/>
      <c r="AA19" s="83"/>
      <c r="AB19" s="111"/>
      <c r="AC19" s="83"/>
      <c r="AD19" s="83"/>
      <c r="AE19" s="83"/>
      <c r="AF19" s="111"/>
    </row>
    <row r="20" spans="1:32" ht="12.75" customHeight="1">
      <c r="A20" s="112"/>
      <c r="B20" s="18"/>
      <c r="C20" s="84"/>
      <c r="D20" s="84"/>
      <c r="E20" s="84"/>
      <c r="F20" s="84"/>
      <c r="G20" s="84"/>
      <c r="H20" s="112"/>
      <c r="I20" s="74"/>
      <c r="J20" s="84"/>
      <c r="K20" s="84"/>
      <c r="L20" s="112"/>
      <c r="M20" s="74"/>
      <c r="N20" s="84"/>
      <c r="O20" s="84"/>
      <c r="P20" s="112"/>
      <c r="Q20" s="74"/>
      <c r="R20" s="84"/>
      <c r="S20" s="84"/>
      <c r="T20" s="112"/>
      <c r="U20" s="74"/>
      <c r="V20" s="84"/>
      <c r="W20" s="84"/>
      <c r="X20" s="112"/>
      <c r="Y20" s="74"/>
      <c r="Z20" s="84"/>
      <c r="AA20" s="84"/>
      <c r="AB20" s="112"/>
      <c r="AC20" s="84"/>
      <c r="AD20" s="84"/>
      <c r="AE20" s="84"/>
      <c r="AF20" s="112"/>
    </row>
    <row r="21" spans="1:32" ht="12.75" customHeight="1">
      <c r="A21" s="19" t="s">
        <v>34</v>
      </c>
      <c r="B21" s="20" t="s">
        <v>35</v>
      </c>
      <c r="C21" s="78" t="s">
        <v>36</v>
      </c>
      <c r="D21" s="79"/>
      <c r="E21" s="79"/>
      <c r="F21" s="79"/>
      <c r="G21" s="79"/>
      <c r="H21" s="80"/>
      <c r="I21" s="78" t="s">
        <v>37</v>
      </c>
      <c r="J21" s="79"/>
      <c r="K21" s="79"/>
      <c r="L21" s="80"/>
      <c r="M21" s="78" t="s">
        <v>38</v>
      </c>
      <c r="N21" s="79"/>
      <c r="O21" s="79"/>
      <c r="P21" s="80"/>
      <c r="Q21" s="78" t="s">
        <v>39</v>
      </c>
      <c r="R21" s="79"/>
      <c r="S21" s="79"/>
      <c r="T21" s="80"/>
      <c r="U21" s="78" t="s">
        <v>40</v>
      </c>
      <c r="V21" s="79"/>
      <c r="W21" s="79"/>
      <c r="X21" s="80"/>
      <c r="Y21" s="78" t="s">
        <v>41</v>
      </c>
      <c r="Z21" s="79"/>
      <c r="AA21" s="79"/>
      <c r="AB21" s="80"/>
      <c r="AC21" s="78" t="s">
        <v>42</v>
      </c>
      <c r="AD21" s="79"/>
      <c r="AE21" s="79"/>
      <c r="AF21" s="80"/>
    </row>
    <row r="22" spans="1:32" ht="21.75" customHeight="1">
      <c r="A22" s="21" t="s">
        <v>43</v>
      </c>
      <c r="B22" s="22" t="s">
        <v>44</v>
      </c>
      <c r="C22" s="71" t="s">
        <v>45</v>
      </c>
      <c r="D22" s="72"/>
      <c r="E22" s="72"/>
      <c r="F22" s="72"/>
      <c r="G22" s="72"/>
      <c r="H22" s="73"/>
      <c r="I22" s="114">
        <v>0</v>
      </c>
      <c r="J22" s="115"/>
      <c r="K22" s="115"/>
      <c r="L22" s="116"/>
      <c r="M22" s="114">
        <v>0</v>
      </c>
      <c r="N22" s="115"/>
      <c r="O22" s="115"/>
      <c r="P22" s="116"/>
      <c r="Q22" s="114">
        <v>0</v>
      </c>
      <c r="R22" s="115"/>
      <c r="S22" s="115"/>
      <c r="T22" s="116"/>
      <c r="U22" s="114">
        <v>0</v>
      </c>
      <c r="V22" s="115"/>
      <c r="W22" s="115"/>
      <c r="X22" s="116"/>
      <c r="Y22" s="114">
        <v>0</v>
      </c>
      <c r="Z22" s="115"/>
      <c r="AA22" s="115"/>
      <c r="AB22" s="116"/>
      <c r="AC22" s="114">
        <v>0</v>
      </c>
      <c r="AD22" s="115"/>
      <c r="AE22" s="115"/>
      <c r="AF22" s="116"/>
    </row>
    <row r="23" spans="1:32" ht="12" customHeight="1">
      <c r="A23" s="25" t="s">
        <v>46</v>
      </c>
      <c r="B23" s="26"/>
      <c r="C23" s="117"/>
      <c r="D23" s="72"/>
      <c r="E23" s="72"/>
      <c r="F23" s="72"/>
      <c r="G23" s="72"/>
      <c r="H23" s="73"/>
      <c r="I23" s="118"/>
      <c r="J23" s="115"/>
      <c r="K23" s="115"/>
      <c r="L23" s="116"/>
      <c r="M23" s="118"/>
      <c r="N23" s="115"/>
      <c r="O23" s="115"/>
      <c r="P23" s="116"/>
      <c r="Q23" s="118"/>
      <c r="R23" s="115"/>
      <c r="S23" s="115"/>
      <c r="T23" s="116"/>
      <c r="U23" s="118"/>
      <c r="V23" s="115"/>
      <c r="W23" s="115"/>
      <c r="X23" s="116"/>
      <c r="Y23" s="118"/>
      <c r="Z23" s="115"/>
      <c r="AA23" s="115"/>
      <c r="AB23" s="116"/>
      <c r="AC23" s="118"/>
      <c r="AD23" s="115"/>
      <c r="AE23" s="115"/>
      <c r="AF23" s="116"/>
    </row>
    <row r="24" spans="1:32" ht="13.5" customHeight="1">
      <c r="A24" s="28"/>
      <c r="B24" s="26"/>
      <c r="C24" s="27"/>
      <c r="D24" s="23"/>
      <c r="E24" s="23"/>
      <c r="F24" s="23"/>
      <c r="G24" s="23"/>
      <c r="H24" s="24"/>
      <c r="I24" s="119"/>
      <c r="J24" s="115"/>
      <c r="K24" s="115"/>
      <c r="L24" s="116"/>
      <c r="M24" s="119"/>
      <c r="N24" s="115"/>
      <c r="O24" s="115"/>
      <c r="P24" s="116"/>
      <c r="Q24" s="119"/>
      <c r="R24" s="115"/>
      <c r="S24" s="115"/>
      <c r="T24" s="116"/>
      <c r="U24" s="119"/>
      <c r="V24" s="115"/>
      <c r="W24" s="115"/>
      <c r="X24" s="116"/>
      <c r="Y24" s="119">
        <v>0</v>
      </c>
      <c r="Z24" s="115"/>
      <c r="AA24" s="115"/>
      <c r="AB24" s="116"/>
      <c r="AC24" s="119">
        <v>0</v>
      </c>
      <c r="AD24" s="115"/>
      <c r="AE24" s="115"/>
      <c r="AF24" s="116"/>
    </row>
    <row r="25" spans="1:32" ht="12.75" customHeight="1" hidden="1">
      <c r="A25" s="13"/>
      <c r="B25" s="23"/>
      <c r="C25" s="29"/>
      <c r="D25" s="72"/>
      <c r="E25" s="72"/>
      <c r="F25" s="72"/>
      <c r="G25" s="72"/>
      <c r="H25" s="72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32" ht="12.75" customHeight="1">
      <c r="A26" s="13"/>
      <c r="B26" s="13"/>
      <c r="C26" s="13"/>
      <c r="D26" s="30"/>
      <c r="E26" s="30"/>
      <c r="F26" s="30"/>
      <c r="G26" s="30"/>
      <c r="H26" s="3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3"/>
      <c r="B27" s="13"/>
      <c r="C27" s="13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>
      <c r="A28" s="108" t="s">
        <v>47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20" t="s">
        <v>48</v>
      </c>
      <c r="AD28" s="121"/>
      <c r="AE28" s="121"/>
      <c r="AF28" s="121"/>
    </row>
    <row r="29" spans="1:32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>
      <c r="A30" s="31"/>
      <c r="B30" s="15"/>
      <c r="C30" s="113" t="s">
        <v>49</v>
      </c>
      <c r="D30" s="81"/>
      <c r="E30" s="81"/>
      <c r="F30" s="81"/>
      <c r="G30" s="81"/>
      <c r="H30" s="82"/>
      <c r="I30" s="85" t="s">
        <v>25</v>
      </c>
      <c r="J30" s="81"/>
      <c r="K30" s="82"/>
      <c r="L30" s="85" t="s">
        <v>50</v>
      </c>
      <c r="M30" s="81"/>
      <c r="N30" s="82"/>
      <c r="O30" s="122" t="s">
        <v>26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4"/>
      <c r="AA30" s="85" t="s">
        <v>51</v>
      </c>
      <c r="AB30" s="81"/>
      <c r="AC30" s="81"/>
      <c r="AD30" s="81"/>
      <c r="AE30" s="81"/>
      <c r="AF30" s="82"/>
    </row>
    <row r="31" spans="1:32" ht="12.75" customHeight="1">
      <c r="A31" s="32"/>
      <c r="B31" s="16" t="s">
        <v>28</v>
      </c>
      <c r="C31" s="83"/>
      <c r="D31" s="83"/>
      <c r="E31" s="83"/>
      <c r="F31" s="83"/>
      <c r="G31" s="83"/>
      <c r="H31" s="111"/>
      <c r="I31" s="86"/>
      <c r="J31" s="83"/>
      <c r="K31" s="111"/>
      <c r="L31" s="86"/>
      <c r="M31" s="83"/>
      <c r="N31" s="111"/>
      <c r="O31" s="125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  <c r="AA31" s="74"/>
      <c r="AB31" s="84"/>
      <c r="AC31" s="84"/>
      <c r="AD31" s="84"/>
      <c r="AE31" s="84"/>
      <c r="AF31" s="112"/>
    </row>
    <row r="32" spans="1:32" ht="12.75" customHeight="1">
      <c r="A32" s="33"/>
      <c r="B32" s="16" t="s">
        <v>33</v>
      </c>
      <c r="C32" s="83"/>
      <c r="D32" s="83"/>
      <c r="E32" s="83"/>
      <c r="F32" s="83"/>
      <c r="G32" s="83"/>
      <c r="H32" s="111"/>
      <c r="I32" s="86"/>
      <c r="J32" s="83"/>
      <c r="K32" s="111"/>
      <c r="L32" s="86"/>
      <c r="M32" s="83"/>
      <c r="N32" s="111"/>
      <c r="O32" s="85" t="s">
        <v>29</v>
      </c>
      <c r="P32" s="81"/>
      <c r="Q32" s="82"/>
      <c r="R32" s="85" t="s">
        <v>30</v>
      </c>
      <c r="S32" s="81"/>
      <c r="T32" s="82"/>
      <c r="U32" s="85" t="s">
        <v>31</v>
      </c>
      <c r="V32" s="81"/>
      <c r="W32" s="82"/>
      <c r="X32" s="85" t="s">
        <v>32</v>
      </c>
      <c r="Y32" s="81"/>
      <c r="Z32" s="82"/>
      <c r="AA32" s="85" t="s">
        <v>52</v>
      </c>
      <c r="AB32" s="81"/>
      <c r="AC32" s="82"/>
      <c r="AD32" s="85" t="s">
        <v>53</v>
      </c>
      <c r="AE32" s="81"/>
      <c r="AF32" s="82"/>
    </row>
    <row r="33" spans="1:32" ht="12.75" customHeight="1">
      <c r="A33" s="34" t="s">
        <v>23</v>
      </c>
      <c r="B33" s="17"/>
      <c r="C33" s="83"/>
      <c r="D33" s="83"/>
      <c r="E33" s="83"/>
      <c r="F33" s="83"/>
      <c r="G33" s="83"/>
      <c r="H33" s="111"/>
      <c r="I33" s="86"/>
      <c r="J33" s="83"/>
      <c r="K33" s="111"/>
      <c r="L33" s="86"/>
      <c r="M33" s="83"/>
      <c r="N33" s="111"/>
      <c r="O33" s="86"/>
      <c r="P33" s="83"/>
      <c r="Q33" s="111"/>
      <c r="R33" s="86"/>
      <c r="S33" s="83"/>
      <c r="T33" s="111"/>
      <c r="U33" s="86"/>
      <c r="V33" s="83"/>
      <c r="W33" s="111"/>
      <c r="X33" s="86"/>
      <c r="Y33" s="83"/>
      <c r="Z33" s="111"/>
      <c r="AA33" s="86"/>
      <c r="AB33" s="83"/>
      <c r="AC33" s="111"/>
      <c r="AD33" s="86"/>
      <c r="AE33" s="83"/>
      <c r="AF33" s="111"/>
    </row>
    <row r="34" spans="1:32" ht="12.75" customHeight="1">
      <c r="A34" s="33"/>
      <c r="B34" s="17"/>
      <c r="C34" s="83"/>
      <c r="D34" s="83"/>
      <c r="E34" s="83"/>
      <c r="F34" s="83"/>
      <c r="G34" s="83"/>
      <c r="H34" s="111"/>
      <c r="I34" s="86"/>
      <c r="J34" s="83"/>
      <c r="K34" s="111"/>
      <c r="L34" s="86"/>
      <c r="M34" s="83"/>
      <c r="N34" s="111"/>
      <c r="O34" s="86"/>
      <c r="P34" s="83"/>
      <c r="Q34" s="111"/>
      <c r="R34" s="86"/>
      <c r="S34" s="83"/>
      <c r="T34" s="111"/>
      <c r="U34" s="86"/>
      <c r="V34" s="83"/>
      <c r="W34" s="111"/>
      <c r="X34" s="86"/>
      <c r="Y34" s="83"/>
      <c r="Z34" s="111"/>
      <c r="AA34" s="86"/>
      <c r="AB34" s="83"/>
      <c r="AC34" s="111"/>
      <c r="AD34" s="86"/>
      <c r="AE34" s="83"/>
      <c r="AF34" s="111"/>
    </row>
    <row r="35" spans="1:32" ht="43.5" customHeight="1">
      <c r="A35" s="35"/>
      <c r="B35" s="18"/>
      <c r="C35" s="84"/>
      <c r="D35" s="84"/>
      <c r="E35" s="84"/>
      <c r="F35" s="84"/>
      <c r="G35" s="84"/>
      <c r="H35" s="112"/>
      <c r="I35" s="74"/>
      <c r="J35" s="84"/>
      <c r="K35" s="112"/>
      <c r="L35" s="74"/>
      <c r="M35" s="84"/>
      <c r="N35" s="112"/>
      <c r="O35" s="74"/>
      <c r="P35" s="84"/>
      <c r="Q35" s="112"/>
      <c r="R35" s="74"/>
      <c r="S35" s="84"/>
      <c r="T35" s="112"/>
      <c r="U35" s="74"/>
      <c r="V35" s="84"/>
      <c r="W35" s="112"/>
      <c r="X35" s="74"/>
      <c r="Y35" s="84"/>
      <c r="Z35" s="112"/>
      <c r="AA35" s="74"/>
      <c r="AB35" s="84"/>
      <c r="AC35" s="112"/>
      <c r="AD35" s="74"/>
      <c r="AE35" s="84"/>
      <c r="AF35" s="112"/>
    </row>
    <row r="36" spans="1:32" ht="12.75" customHeight="1">
      <c r="A36" s="19" t="s">
        <v>34</v>
      </c>
      <c r="B36" s="20" t="s">
        <v>35</v>
      </c>
      <c r="C36" s="78" t="s">
        <v>36</v>
      </c>
      <c r="D36" s="79"/>
      <c r="E36" s="79"/>
      <c r="F36" s="79"/>
      <c r="G36" s="79"/>
      <c r="H36" s="80"/>
      <c r="I36" s="78" t="s">
        <v>37</v>
      </c>
      <c r="J36" s="79"/>
      <c r="K36" s="80"/>
      <c r="L36" s="78" t="s">
        <v>38</v>
      </c>
      <c r="M36" s="79"/>
      <c r="N36" s="80"/>
      <c r="O36" s="78" t="s">
        <v>39</v>
      </c>
      <c r="P36" s="79"/>
      <c r="Q36" s="80"/>
      <c r="R36" s="78" t="s">
        <v>40</v>
      </c>
      <c r="S36" s="79"/>
      <c r="T36" s="80"/>
      <c r="U36" s="78" t="s">
        <v>41</v>
      </c>
      <c r="V36" s="79"/>
      <c r="W36" s="80"/>
      <c r="X36" s="78" t="s">
        <v>42</v>
      </c>
      <c r="Y36" s="79"/>
      <c r="Z36" s="80"/>
      <c r="AA36" s="78" t="s">
        <v>54</v>
      </c>
      <c r="AB36" s="79"/>
      <c r="AC36" s="80"/>
      <c r="AD36" s="78" t="s">
        <v>55</v>
      </c>
      <c r="AE36" s="79"/>
      <c r="AF36" s="80"/>
    </row>
    <row r="37" spans="1:32" s="70" customFormat="1" ht="21.75" customHeight="1">
      <c r="A37" s="68" t="s">
        <v>56</v>
      </c>
      <c r="B37" s="69" t="s">
        <v>57</v>
      </c>
      <c r="C37" s="131" t="s">
        <v>45</v>
      </c>
      <c r="D37" s="132"/>
      <c r="E37" s="132"/>
      <c r="F37" s="132"/>
      <c r="G37" s="132"/>
      <c r="H37" s="133"/>
      <c r="I37" s="134">
        <f>SUM(I39:K52)</f>
        <v>27737750</v>
      </c>
      <c r="J37" s="129"/>
      <c r="K37" s="130"/>
      <c r="L37" s="134">
        <f>SUM(L39:N52)</f>
        <v>29276161.02</v>
      </c>
      <c r="M37" s="129"/>
      <c r="N37" s="130"/>
      <c r="O37" s="134">
        <f>SUM(O39:Q52)</f>
        <v>22460964.710000005</v>
      </c>
      <c r="P37" s="129"/>
      <c r="Q37" s="130"/>
      <c r="R37" s="134">
        <v>0</v>
      </c>
      <c r="S37" s="129"/>
      <c r="T37" s="130"/>
      <c r="U37" s="134">
        <v>0</v>
      </c>
      <c r="V37" s="129"/>
      <c r="W37" s="130"/>
      <c r="X37" s="134">
        <f>O37+R37+U37</f>
        <v>22460964.710000005</v>
      </c>
      <c r="Y37" s="129"/>
      <c r="Z37" s="130"/>
      <c r="AA37" s="134">
        <f>SUM(AA39:AC52)</f>
        <v>5671785.289999999</v>
      </c>
      <c r="AB37" s="129"/>
      <c r="AC37" s="130"/>
      <c r="AD37" s="134">
        <f>SUM(AD39:AF52)</f>
        <v>6585196.31</v>
      </c>
      <c r="AE37" s="129"/>
      <c r="AF37" s="130"/>
    </row>
    <row r="38" spans="1:32" ht="12" customHeight="1">
      <c r="A38" s="58" t="s">
        <v>46</v>
      </c>
      <c r="B38" s="59"/>
      <c r="C38" s="136"/>
      <c r="D38" s="132"/>
      <c r="E38" s="132"/>
      <c r="F38" s="132"/>
      <c r="G38" s="132"/>
      <c r="H38" s="133"/>
      <c r="I38" s="128"/>
      <c r="J38" s="129"/>
      <c r="K38" s="130"/>
      <c r="L38" s="128"/>
      <c r="M38" s="129"/>
      <c r="N38" s="130"/>
      <c r="O38" s="128"/>
      <c r="P38" s="129"/>
      <c r="Q38" s="130"/>
      <c r="R38" s="128"/>
      <c r="S38" s="129"/>
      <c r="T38" s="130"/>
      <c r="U38" s="128"/>
      <c r="V38" s="129"/>
      <c r="W38" s="130"/>
      <c r="X38" s="134"/>
      <c r="Y38" s="129"/>
      <c r="Z38" s="130"/>
      <c r="AA38" s="128"/>
      <c r="AB38" s="129"/>
      <c r="AC38" s="130"/>
      <c r="AD38" s="128"/>
      <c r="AE38" s="129"/>
      <c r="AF38" s="130"/>
    </row>
    <row r="39" spans="1:32" ht="14.25" customHeight="1">
      <c r="A39" s="58" t="s">
        <v>58</v>
      </c>
      <c r="B39" s="60"/>
      <c r="C39" s="61">
        <v>763</v>
      </c>
      <c r="D39" s="62" t="s">
        <v>114</v>
      </c>
      <c r="E39" s="63">
        <v>421</v>
      </c>
      <c r="F39" s="63" t="s">
        <v>60</v>
      </c>
      <c r="G39" s="63" t="s">
        <v>61</v>
      </c>
      <c r="H39" s="64" t="s">
        <v>59</v>
      </c>
      <c r="I39" s="135">
        <f>16507200+997400</f>
        <v>17504600</v>
      </c>
      <c r="J39" s="129"/>
      <c r="K39" s="130"/>
      <c r="L39" s="135">
        <f>I39+359000-49000</f>
        <v>17814600</v>
      </c>
      <c r="M39" s="129"/>
      <c r="N39" s="130"/>
      <c r="O39" s="135">
        <v>14353674.46</v>
      </c>
      <c r="P39" s="129"/>
      <c r="Q39" s="130"/>
      <c r="R39" s="135"/>
      <c r="S39" s="129"/>
      <c r="T39" s="130"/>
      <c r="U39" s="135"/>
      <c r="V39" s="129"/>
      <c r="W39" s="130"/>
      <c r="X39" s="135">
        <f aca="true" t="shared" si="0" ref="X39:X53">O39+R39+U39</f>
        <v>14353674.46</v>
      </c>
      <c r="Y39" s="129"/>
      <c r="Z39" s="130"/>
      <c r="AA39" s="135">
        <f>I39-X39</f>
        <v>3150925.539999999</v>
      </c>
      <c r="AB39" s="129"/>
      <c r="AC39" s="130"/>
      <c r="AD39" s="135">
        <f>L39-X39</f>
        <v>3460925.539999999</v>
      </c>
      <c r="AE39" s="129"/>
      <c r="AF39" s="130"/>
    </row>
    <row r="40" spans="1:32" ht="14.25" customHeight="1">
      <c r="A40" s="58" t="s">
        <v>58</v>
      </c>
      <c r="B40" s="60"/>
      <c r="C40" s="61">
        <v>763</v>
      </c>
      <c r="D40" s="62" t="s">
        <v>114</v>
      </c>
      <c r="E40" s="63">
        <v>520</v>
      </c>
      <c r="F40" s="62" t="s">
        <v>120</v>
      </c>
      <c r="G40" s="63" t="s">
        <v>61</v>
      </c>
      <c r="H40" s="64" t="s">
        <v>59</v>
      </c>
      <c r="I40" s="135">
        <v>379200</v>
      </c>
      <c r="J40" s="129"/>
      <c r="K40" s="130"/>
      <c r="L40" s="135">
        <f>I40</f>
        <v>379200</v>
      </c>
      <c r="M40" s="129"/>
      <c r="N40" s="130"/>
      <c r="O40" s="135">
        <v>252354.13</v>
      </c>
      <c r="P40" s="129"/>
      <c r="Q40" s="130"/>
      <c r="R40" s="135"/>
      <c r="S40" s="129"/>
      <c r="T40" s="130"/>
      <c r="U40" s="135"/>
      <c r="V40" s="129"/>
      <c r="W40" s="130"/>
      <c r="X40" s="135">
        <f>O40+R40+U40</f>
        <v>252354.13</v>
      </c>
      <c r="Y40" s="129"/>
      <c r="Z40" s="130"/>
      <c r="AA40" s="135">
        <f>I40-X40</f>
        <v>126845.87</v>
      </c>
      <c r="AB40" s="129"/>
      <c r="AC40" s="130"/>
      <c r="AD40" s="135">
        <f>L40-X40</f>
        <v>126845.87</v>
      </c>
      <c r="AE40" s="129"/>
      <c r="AF40" s="130"/>
    </row>
    <row r="41" spans="1:32" ht="14.25" customHeight="1">
      <c r="A41" s="58" t="s">
        <v>62</v>
      </c>
      <c r="B41" s="60"/>
      <c r="C41" s="61">
        <v>763</v>
      </c>
      <c r="D41" s="62" t="s">
        <v>114</v>
      </c>
      <c r="E41" s="63">
        <v>421</v>
      </c>
      <c r="F41" s="63" t="s">
        <v>60</v>
      </c>
      <c r="G41" s="63" t="s">
        <v>61</v>
      </c>
      <c r="H41" s="64" t="s">
        <v>63</v>
      </c>
      <c r="I41" s="135">
        <v>78000</v>
      </c>
      <c r="J41" s="129"/>
      <c r="K41" s="130"/>
      <c r="L41" s="135">
        <f>I41</f>
        <v>78000</v>
      </c>
      <c r="M41" s="129"/>
      <c r="N41" s="130"/>
      <c r="O41" s="135">
        <v>56300</v>
      </c>
      <c r="P41" s="129"/>
      <c r="Q41" s="130"/>
      <c r="R41" s="135"/>
      <c r="S41" s="129"/>
      <c r="T41" s="130"/>
      <c r="U41" s="135"/>
      <c r="V41" s="129"/>
      <c r="W41" s="130"/>
      <c r="X41" s="135">
        <f t="shared" si="0"/>
        <v>56300</v>
      </c>
      <c r="Y41" s="129"/>
      <c r="Z41" s="130"/>
      <c r="AA41" s="135">
        <f aca="true" t="shared" si="1" ref="AA41:AA52">I41-X41</f>
        <v>21700</v>
      </c>
      <c r="AB41" s="129"/>
      <c r="AC41" s="130"/>
      <c r="AD41" s="135">
        <f aca="true" t="shared" si="2" ref="AD41:AD52">L41-X41</f>
        <v>21700</v>
      </c>
      <c r="AE41" s="129"/>
      <c r="AF41" s="130"/>
    </row>
    <row r="42" spans="1:32" ht="14.25" customHeight="1">
      <c r="A42" s="58" t="s">
        <v>64</v>
      </c>
      <c r="B42" s="60"/>
      <c r="C42" s="61">
        <v>763</v>
      </c>
      <c r="D42" s="62" t="s">
        <v>114</v>
      </c>
      <c r="E42" s="63">
        <v>421</v>
      </c>
      <c r="F42" s="63" t="s">
        <v>60</v>
      </c>
      <c r="G42" s="63" t="s">
        <v>61</v>
      </c>
      <c r="H42" s="64" t="s">
        <v>65</v>
      </c>
      <c r="I42" s="135">
        <f>5645400+341100</f>
        <v>5986500</v>
      </c>
      <c r="J42" s="129"/>
      <c r="K42" s="130"/>
      <c r="L42" s="135">
        <f>I42+122700-13000</f>
        <v>6096200</v>
      </c>
      <c r="M42" s="129"/>
      <c r="N42" s="130"/>
      <c r="O42" s="135">
        <v>4834060.53</v>
      </c>
      <c r="P42" s="129"/>
      <c r="Q42" s="130"/>
      <c r="R42" s="135"/>
      <c r="S42" s="129"/>
      <c r="T42" s="130"/>
      <c r="U42" s="135"/>
      <c r="V42" s="129"/>
      <c r="W42" s="130"/>
      <c r="X42" s="135">
        <f t="shared" si="0"/>
        <v>4834060.53</v>
      </c>
      <c r="Y42" s="129"/>
      <c r="Z42" s="130"/>
      <c r="AA42" s="135">
        <f t="shared" si="1"/>
        <v>1152439.4699999997</v>
      </c>
      <c r="AB42" s="129"/>
      <c r="AC42" s="130"/>
      <c r="AD42" s="135">
        <f t="shared" si="2"/>
        <v>1262139.4699999997</v>
      </c>
      <c r="AE42" s="129"/>
      <c r="AF42" s="130"/>
    </row>
    <row r="43" spans="1:32" ht="14.25" customHeight="1">
      <c r="A43" s="58" t="s">
        <v>64</v>
      </c>
      <c r="B43" s="60"/>
      <c r="C43" s="61">
        <v>763</v>
      </c>
      <c r="D43" s="62" t="s">
        <v>114</v>
      </c>
      <c r="E43" s="63">
        <v>520</v>
      </c>
      <c r="F43" s="62" t="s">
        <v>120</v>
      </c>
      <c r="G43" s="63" t="s">
        <v>61</v>
      </c>
      <c r="H43" s="64" t="s">
        <v>65</v>
      </c>
      <c r="I43" s="135">
        <v>129700</v>
      </c>
      <c r="J43" s="129"/>
      <c r="K43" s="130"/>
      <c r="L43" s="135">
        <f>I43</f>
        <v>129700</v>
      </c>
      <c r="M43" s="129"/>
      <c r="N43" s="130"/>
      <c r="O43" s="135">
        <v>79582.65</v>
      </c>
      <c r="P43" s="129"/>
      <c r="Q43" s="130"/>
      <c r="R43" s="135"/>
      <c r="S43" s="129"/>
      <c r="T43" s="130"/>
      <c r="U43" s="135"/>
      <c r="V43" s="129"/>
      <c r="W43" s="130"/>
      <c r="X43" s="135">
        <f>O43+R43+U43</f>
        <v>79582.65</v>
      </c>
      <c r="Y43" s="129"/>
      <c r="Z43" s="130"/>
      <c r="AA43" s="135">
        <f>I43-X43</f>
        <v>50117.350000000006</v>
      </c>
      <c r="AB43" s="129"/>
      <c r="AC43" s="130"/>
      <c r="AD43" s="135">
        <f>L43-X43</f>
        <v>50117.350000000006</v>
      </c>
      <c r="AE43" s="129"/>
      <c r="AF43" s="130"/>
    </row>
    <row r="44" spans="1:32" ht="14.25" customHeight="1">
      <c r="A44" s="58" t="s">
        <v>66</v>
      </c>
      <c r="B44" s="60"/>
      <c r="C44" s="61">
        <v>763</v>
      </c>
      <c r="D44" s="62" t="s">
        <v>114</v>
      </c>
      <c r="E44" s="63">
        <v>421</v>
      </c>
      <c r="F44" s="63" t="s">
        <v>60</v>
      </c>
      <c r="G44" s="63" t="s">
        <v>61</v>
      </c>
      <c r="H44" s="64" t="s">
        <v>67</v>
      </c>
      <c r="I44" s="135">
        <f>17600+38400</f>
        <v>56000</v>
      </c>
      <c r="J44" s="129"/>
      <c r="K44" s="130"/>
      <c r="L44" s="135">
        <f>I44</f>
        <v>56000</v>
      </c>
      <c r="M44" s="129"/>
      <c r="N44" s="130"/>
      <c r="O44" s="135">
        <v>34116.8</v>
      </c>
      <c r="P44" s="129"/>
      <c r="Q44" s="130"/>
      <c r="R44" s="135"/>
      <c r="S44" s="129"/>
      <c r="T44" s="130"/>
      <c r="U44" s="135"/>
      <c r="V44" s="129"/>
      <c r="W44" s="130"/>
      <c r="X44" s="135">
        <f t="shared" si="0"/>
        <v>34116.8</v>
      </c>
      <c r="Y44" s="129"/>
      <c r="Z44" s="130"/>
      <c r="AA44" s="135">
        <f t="shared" si="1"/>
        <v>21883.199999999997</v>
      </c>
      <c r="AB44" s="129"/>
      <c r="AC44" s="130"/>
      <c r="AD44" s="135">
        <f t="shared" si="2"/>
        <v>21883.199999999997</v>
      </c>
      <c r="AE44" s="129"/>
      <c r="AF44" s="130"/>
    </row>
    <row r="45" spans="1:32" ht="14.25" customHeight="1">
      <c r="A45" s="58" t="s">
        <v>68</v>
      </c>
      <c r="B45" s="60"/>
      <c r="C45" s="61">
        <v>763</v>
      </c>
      <c r="D45" s="62" t="s">
        <v>114</v>
      </c>
      <c r="E45" s="63">
        <v>421</v>
      </c>
      <c r="F45" s="63" t="s">
        <v>60</v>
      </c>
      <c r="G45" s="63" t="s">
        <v>61</v>
      </c>
      <c r="H45" s="64" t="s">
        <v>69</v>
      </c>
      <c r="I45" s="135">
        <v>2125900</v>
      </c>
      <c r="J45" s="129"/>
      <c r="K45" s="130"/>
      <c r="L45" s="135">
        <f>I45-2900</f>
        <v>2123000</v>
      </c>
      <c r="M45" s="129"/>
      <c r="N45" s="130"/>
      <c r="O45" s="135">
        <v>1184484.8</v>
      </c>
      <c r="P45" s="129"/>
      <c r="Q45" s="130"/>
      <c r="R45" s="135"/>
      <c r="S45" s="129"/>
      <c r="T45" s="130"/>
      <c r="U45" s="135"/>
      <c r="V45" s="129"/>
      <c r="W45" s="130"/>
      <c r="X45" s="135">
        <f t="shared" si="0"/>
        <v>1184484.8</v>
      </c>
      <c r="Y45" s="129"/>
      <c r="Z45" s="130"/>
      <c r="AA45" s="135">
        <f t="shared" si="1"/>
        <v>941415.2</v>
      </c>
      <c r="AB45" s="129"/>
      <c r="AC45" s="130"/>
      <c r="AD45" s="135">
        <f t="shared" si="2"/>
        <v>938515.2</v>
      </c>
      <c r="AE45" s="129"/>
      <c r="AF45" s="130"/>
    </row>
    <row r="46" spans="1:32" ht="14.25" customHeight="1">
      <c r="A46" s="58" t="s">
        <v>70</v>
      </c>
      <c r="B46" s="60"/>
      <c r="C46" s="61">
        <v>763</v>
      </c>
      <c r="D46" s="62" t="s">
        <v>114</v>
      </c>
      <c r="E46" s="63">
        <v>421</v>
      </c>
      <c r="F46" s="63" t="s">
        <v>60</v>
      </c>
      <c r="G46" s="63" t="s">
        <v>61</v>
      </c>
      <c r="H46" s="64" t="s">
        <v>71</v>
      </c>
      <c r="I46" s="135">
        <f>256000+6000</f>
        <v>262000</v>
      </c>
      <c r="J46" s="129"/>
      <c r="K46" s="130"/>
      <c r="L46" s="135">
        <f>I46-39100+50000+52272+14000+10300-19000+60000</f>
        <v>390472</v>
      </c>
      <c r="M46" s="129"/>
      <c r="N46" s="130"/>
      <c r="O46" s="135">
        <v>265374.87</v>
      </c>
      <c r="P46" s="129"/>
      <c r="Q46" s="130"/>
      <c r="R46" s="135"/>
      <c r="S46" s="129"/>
      <c r="T46" s="130"/>
      <c r="U46" s="135"/>
      <c r="V46" s="129"/>
      <c r="W46" s="130"/>
      <c r="X46" s="135">
        <f t="shared" si="0"/>
        <v>265374.87</v>
      </c>
      <c r="Y46" s="129"/>
      <c r="Z46" s="130"/>
      <c r="AA46" s="135">
        <f t="shared" si="1"/>
        <v>-3374.8699999999953</v>
      </c>
      <c r="AB46" s="129"/>
      <c r="AC46" s="130"/>
      <c r="AD46" s="135">
        <f t="shared" si="2"/>
        <v>125097.13</v>
      </c>
      <c r="AE46" s="129"/>
      <c r="AF46" s="130"/>
    </row>
    <row r="47" spans="1:32" ht="14.25" customHeight="1">
      <c r="A47" s="58" t="s">
        <v>72</v>
      </c>
      <c r="B47" s="60"/>
      <c r="C47" s="61">
        <v>763</v>
      </c>
      <c r="D47" s="62" t="s">
        <v>114</v>
      </c>
      <c r="E47" s="63">
        <v>421</v>
      </c>
      <c r="F47" s="63" t="s">
        <v>60</v>
      </c>
      <c r="G47" s="63" t="s">
        <v>61</v>
      </c>
      <c r="H47" s="64" t="s">
        <v>73</v>
      </c>
      <c r="I47" s="135">
        <f>377900+45000+130460+173250</f>
        <v>726610</v>
      </c>
      <c r="J47" s="129"/>
      <c r="K47" s="130"/>
      <c r="L47" s="135">
        <f>I47-3000+3000+19200+49000-39000-35525-6200-8113</f>
        <v>705972</v>
      </c>
      <c r="M47" s="129"/>
      <c r="N47" s="130"/>
      <c r="O47" s="135">
        <v>498953.73</v>
      </c>
      <c r="P47" s="129"/>
      <c r="Q47" s="130"/>
      <c r="R47" s="135"/>
      <c r="S47" s="129"/>
      <c r="T47" s="130"/>
      <c r="U47" s="135"/>
      <c r="V47" s="129"/>
      <c r="W47" s="130"/>
      <c r="X47" s="135">
        <f t="shared" si="0"/>
        <v>498953.73</v>
      </c>
      <c r="Y47" s="129"/>
      <c r="Z47" s="130"/>
      <c r="AA47" s="135">
        <f t="shared" si="1"/>
        <v>227656.27000000002</v>
      </c>
      <c r="AB47" s="129"/>
      <c r="AC47" s="130"/>
      <c r="AD47" s="135">
        <f t="shared" si="2"/>
        <v>207018.27000000002</v>
      </c>
      <c r="AE47" s="129"/>
      <c r="AF47" s="130"/>
    </row>
    <row r="48" spans="1:32" ht="14.25" customHeight="1">
      <c r="A48" s="58" t="s">
        <v>74</v>
      </c>
      <c r="B48" s="60"/>
      <c r="C48" s="61">
        <v>763</v>
      </c>
      <c r="D48" s="62" t="s">
        <v>114</v>
      </c>
      <c r="E48" s="63">
        <v>421</v>
      </c>
      <c r="F48" s="63" t="s">
        <v>60</v>
      </c>
      <c r="G48" s="63" t="s">
        <v>61</v>
      </c>
      <c r="H48" s="64" t="s">
        <v>75</v>
      </c>
      <c r="I48" s="135">
        <f>22600</f>
        <v>22600</v>
      </c>
      <c r="J48" s="129"/>
      <c r="K48" s="130"/>
      <c r="L48" s="135">
        <f>I48-10000+3000+30000+9000-3000</f>
        <v>51600</v>
      </c>
      <c r="M48" s="129"/>
      <c r="N48" s="130"/>
      <c r="O48" s="135">
        <v>12050.69</v>
      </c>
      <c r="P48" s="129"/>
      <c r="Q48" s="130"/>
      <c r="R48" s="135"/>
      <c r="S48" s="129"/>
      <c r="T48" s="130"/>
      <c r="U48" s="135"/>
      <c r="V48" s="129"/>
      <c r="W48" s="130"/>
      <c r="X48" s="135">
        <f t="shared" si="0"/>
        <v>12050.69</v>
      </c>
      <c r="Y48" s="129"/>
      <c r="Z48" s="130"/>
      <c r="AA48" s="135">
        <f t="shared" si="1"/>
        <v>10549.31</v>
      </c>
      <c r="AB48" s="129"/>
      <c r="AC48" s="130"/>
      <c r="AD48" s="135">
        <f t="shared" si="2"/>
        <v>39549.31</v>
      </c>
      <c r="AE48" s="129"/>
      <c r="AF48" s="130"/>
    </row>
    <row r="49" spans="1:32" ht="14.25" customHeight="1">
      <c r="A49" s="58" t="s">
        <v>74</v>
      </c>
      <c r="B49" s="60"/>
      <c r="C49" s="61">
        <v>763</v>
      </c>
      <c r="D49" s="62" t="s">
        <v>114</v>
      </c>
      <c r="E49" s="63">
        <v>421</v>
      </c>
      <c r="F49" s="63">
        <v>9502</v>
      </c>
      <c r="G49" s="63" t="s">
        <v>61</v>
      </c>
      <c r="H49" s="64" t="s">
        <v>75</v>
      </c>
      <c r="I49" s="135">
        <v>78740</v>
      </c>
      <c r="J49" s="129"/>
      <c r="K49" s="130"/>
      <c r="L49" s="135">
        <f>11678.93+78740+83640+75.09+75130+81553</f>
        <v>330817.02</v>
      </c>
      <c r="M49" s="129"/>
      <c r="N49" s="130"/>
      <c r="O49" s="135">
        <v>330735</v>
      </c>
      <c r="P49" s="129"/>
      <c r="Q49" s="130"/>
      <c r="R49" s="135"/>
      <c r="S49" s="129"/>
      <c r="T49" s="130"/>
      <c r="U49" s="135"/>
      <c r="V49" s="129"/>
      <c r="W49" s="130"/>
      <c r="X49" s="135">
        <f>O49+R49+U49</f>
        <v>330735</v>
      </c>
      <c r="Y49" s="129"/>
      <c r="Z49" s="130"/>
      <c r="AA49" s="135">
        <f>I49-X49</f>
        <v>-251995</v>
      </c>
      <c r="AB49" s="129"/>
      <c r="AC49" s="130"/>
      <c r="AD49" s="135">
        <f>L49-X49</f>
        <v>82.02000000001863</v>
      </c>
      <c r="AE49" s="129"/>
      <c r="AF49" s="130"/>
    </row>
    <row r="50" spans="1:32" ht="30" customHeight="1">
      <c r="A50" s="58" t="s">
        <v>76</v>
      </c>
      <c r="B50" s="60"/>
      <c r="C50" s="61">
        <v>763</v>
      </c>
      <c r="D50" s="62" t="s">
        <v>114</v>
      </c>
      <c r="E50" s="63">
        <v>421</v>
      </c>
      <c r="F50" s="63" t="s">
        <v>60</v>
      </c>
      <c r="G50" s="63" t="s">
        <v>61</v>
      </c>
      <c r="H50" s="64">
        <v>310</v>
      </c>
      <c r="I50" s="135">
        <f>18600+157500</f>
        <v>176100</v>
      </c>
      <c r="J50" s="129"/>
      <c r="K50" s="130"/>
      <c r="L50" s="135">
        <f>I50+70000</f>
        <v>246100</v>
      </c>
      <c r="M50" s="129"/>
      <c r="N50" s="130"/>
      <c r="O50" s="135">
        <v>44147.29</v>
      </c>
      <c r="P50" s="129"/>
      <c r="Q50" s="130"/>
      <c r="R50" s="135"/>
      <c r="S50" s="129"/>
      <c r="T50" s="130"/>
      <c r="U50" s="135"/>
      <c r="V50" s="129"/>
      <c r="W50" s="130"/>
      <c r="X50" s="135">
        <f>O50+R50+U50</f>
        <v>44147.29</v>
      </c>
      <c r="Y50" s="129"/>
      <c r="Z50" s="130"/>
      <c r="AA50" s="135">
        <f>I50-X50</f>
        <v>131952.71</v>
      </c>
      <c r="AB50" s="129"/>
      <c r="AC50" s="130"/>
      <c r="AD50" s="135">
        <f>L50-X50</f>
        <v>201952.71</v>
      </c>
      <c r="AE50" s="129"/>
      <c r="AF50" s="130"/>
    </row>
    <row r="51" spans="1:32" ht="30" customHeight="1">
      <c r="A51" s="58" t="s">
        <v>76</v>
      </c>
      <c r="B51" s="60"/>
      <c r="C51" s="61">
        <v>763</v>
      </c>
      <c r="D51" s="62" t="s">
        <v>114</v>
      </c>
      <c r="E51" s="63">
        <v>436</v>
      </c>
      <c r="F51" s="63">
        <v>2100</v>
      </c>
      <c r="G51" s="63">
        <v>12</v>
      </c>
      <c r="H51" s="64">
        <v>310</v>
      </c>
      <c r="I51" s="135"/>
      <c r="J51" s="129"/>
      <c r="K51" s="130"/>
      <c r="L51" s="135">
        <v>625000</v>
      </c>
      <c r="M51" s="129"/>
      <c r="N51" s="130"/>
      <c r="O51" s="135">
        <v>395000</v>
      </c>
      <c r="P51" s="129"/>
      <c r="Q51" s="130"/>
      <c r="R51" s="135"/>
      <c r="S51" s="129"/>
      <c r="T51" s="130"/>
      <c r="U51" s="135"/>
      <c r="V51" s="129"/>
      <c r="W51" s="130"/>
      <c r="X51" s="135">
        <f>O51+R51+U51</f>
        <v>395000</v>
      </c>
      <c r="Y51" s="129"/>
      <c r="Z51" s="130"/>
      <c r="AA51" s="135"/>
      <c r="AB51" s="129"/>
      <c r="AC51" s="130"/>
      <c r="AD51" s="135"/>
      <c r="AE51" s="129"/>
      <c r="AF51" s="130"/>
    </row>
    <row r="52" spans="1:32" ht="29.25" customHeight="1">
      <c r="A52" s="58" t="s">
        <v>121</v>
      </c>
      <c r="B52" s="60"/>
      <c r="C52" s="61">
        <v>763</v>
      </c>
      <c r="D52" s="62" t="s">
        <v>114</v>
      </c>
      <c r="E52" s="63">
        <v>421</v>
      </c>
      <c r="F52" s="63" t="s">
        <v>60</v>
      </c>
      <c r="G52" s="63" t="s">
        <v>61</v>
      </c>
      <c r="H52" s="64" t="s">
        <v>77</v>
      </c>
      <c r="I52" s="135">
        <f>121800+90000</f>
        <v>211800</v>
      </c>
      <c r="J52" s="129"/>
      <c r="K52" s="130"/>
      <c r="L52" s="135">
        <f>I52+26000+11700</f>
        <v>249500</v>
      </c>
      <c r="M52" s="129"/>
      <c r="N52" s="130"/>
      <c r="O52" s="135">
        <v>120129.76</v>
      </c>
      <c r="P52" s="129"/>
      <c r="Q52" s="130"/>
      <c r="R52" s="135"/>
      <c r="S52" s="129"/>
      <c r="T52" s="130"/>
      <c r="U52" s="135"/>
      <c r="V52" s="129"/>
      <c r="W52" s="130"/>
      <c r="X52" s="135">
        <f t="shared" si="0"/>
        <v>120129.76</v>
      </c>
      <c r="Y52" s="129"/>
      <c r="Z52" s="130"/>
      <c r="AA52" s="135">
        <f t="shared" si="1"/>
        <v>91670.24</v>
      </c>
      <c r="AB52" s="129"/>
      <c r="AC52" s="130"/>
      <c r="AD52" s="135">
        <f t="shared" si="2"/>
        <v>129370.24</v>
      </c>
      <c r="AE52" s="129"/>
      <c r="AF52" s="130"/>
    </row>
    <row r="53" spans="1:32" ht="1.5" customHeight="1" hidden="1">
      <c r="A53" s="65"/>
      <c r="B53" s="66"/>
      <c r="C53" s="66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4">
        <f t="shared" si="0"/>
        <v>0</v>
      </c>
      <c r="Y53" s="129"/>
      <c r="Z53" s="130"/>
      <c r="AA53" s="137"/>
      <c r="AB53" s="137"/>
      <c r="AC53" s="137"/>
      <c r="AD53" s="137"/>
      <c r="AE53" s="137"/>
      <c r="AF53" s="137"/>
    </row>
    <row r="54" spans="1:32" ht="14.25" customHeight="1">
      <c r="A54" s="6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 ht="27.75" customHeight="1">
      <c r="A55" s="58" t="s">
        <v>78</v>
      </c>
      <c r="B55" s="60" t="s">
        <v>79</v>
      </c>
      <c r="C55" s="143" t="s">
        <v>45</v>
      </c>
      <c r="D55" s="132"/>
      <c r="E55" s="132"/>
      <c r="F55" s="132"/>
      <c r="G55" s="132"/>
      <c r="H55" s="133"/>
      <c r="I55" s="141" t="s">
        <v>45</v>
      </c>
      <c r="J55" s="137"/>
      <c r="K55" s="142"/>
      <c r="L55" s="141" t="s">
        <v>45</v>
      </c>
      <c r="M55" s="137"/>
      <c r="N55" s="142"/>
      <c r="O55" s="135">
        <f>-O37</f>
        <v>-22460964.710000005</v>
      </c>
      <c r="P55" s="129"/>
      <c r="Q55" s="130"/>
      <c r="R55" s="135">
        <v>0</v>
      </c>
      <c r="S55" s="129"/>
      <c r="T55" s="130"/>
      <c r="U55" s="135">
        <v>0</v>
      </c>
      <c r="V55" s="129"/>
      <c r="W55" s="130"/>
      <c r="X55" s="135">
        <f>O55</f>
        <v>-22460964.710000005</v>
      </c>
      <c r="Y55" s="129"/>
      <c r="Z55" s="130"/>
      <c r="AA55" s="141" t="s">
        <v>45</v>
      </c>
      <c r="AB55" s="137"/>
      <c r="AC55" s="142"/>
      <c r="AD55" s="141" t="s">
        <v>45</v>
      </c>
      <c r="AE55" s="137"/>
      <c r="AF55" s="142"/>
    </row>
    <row r="56" spans="1:32" ht="12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ht="12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32" ht="12.75" customHeight="1">
      <c r="A58" s="93" t="s">
        <v>80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120" t="s">
        <v>81</v>
      </c>
      <c r="AD58" s="121"/>
      <c r="AE58" s="121"/>
      <c r="AF58" s="121"/>
    </row>
    <row r="59" spans="1:32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>
      <c r="A60" s="31"/>
      <c r="B60" s="37"/>
      <c r="C60" s="113" t="s">
        <v>82</v>
      </c>
      <c r="D60" s="81"/>
      <c r="E60" s="81"/>
      <c r="F60" s="81"/>
      <c r="G60" s="81"/>
      <c r="H60" s="82"/>
      <c r="I60" s="85" t="s">
        <v>25</v>
      </c>
      <c r="J60" s="81"/>
      <c r="K60" s="81"/>
      <c r="L60" s="82"/>
      <c r="M60" s="138" t="s">
        <v>26</v>
      </c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40"/>
      <c r="AC60" s="113" t="s">
        <v>27</v>
      </c>
      <c r="AD60" s="81"/>
      <c r="AE60" s="81"/>
      <c r="AF60" s="82"/>
    </row>
    <row r="61" spans="1:32" ht="12.75" customHeight="1">
      <c r="A61" s="33"/>
      <c r="B61" s="16" t="s">
        <v>28</v>
      </c>
      <c r="C61" s="83"/>
      <c r="D61" s="83"/>
      <c r="E61" s="83"/>
      <c r="F61" s="83"/>
      <c r="G61" s="83"/>
      <c r="H61" s="111"/>
      <c r="I61" s="86"/>
      <c r="J61" s="83"/>
      <c r="K61" s="83"/>
      <c r="L61" s="111"/>
      <c r="M61" s="85" t="s">
        <v>29</v>
      </c>
      <c r="N61" s="81"/>
      <c r="O61" s="81"/>
      <c r="P61" s="82"/>
      <c r="Q61" s="85" t="s">
        <v>30</v>
      </c>
      <c r="R61" s="81"/>
      <c r="S61" s="81"/>
      <c r="T61" s="82"/>
      <c r="U61" s="85" t="s">
        <v>31</v>
      </c>
      <c r="V61" s="81"/>
      <c r="W61" s="81"/>
      <c r="X61" s="82"/>
      <c r="Y61" s="85" t="s">
        <v>32</v>
      </c>
      <c r="Z61" s="81"/>
      <c r="AA61" s="81"/>
      <c r="AB61" s="82"/>
      <c r="AC61" s="83"/>
      <c r="AD61" s="83"/>
      <c r="AE61" s="83"/>
      <c r="AF61" s="111"/>
    </row>
    <row r="62" spans="1:32" ht="12.75" customHeight="1">
      <c r="A62" s="34" t="s">
        <v>23</v>
      </c>
      <c r="B62" s="16" t="s">
        <v>33</v>
      </c>
      <c r="C62" s="83"/>
      <c r="D62" s="83"/>
      <c r="E62" s="83"/>
      <c r="F62" s="83"/>
      <c r="G62" s="83"/>
      <c r="H62" s="111"/>
      <c r="I62" s="86"/>
      <c r="J62" s="83"/>
      <c r="K62" s="83"/>
      <c r="L62" s="111"/>
      <c r="M62" s="86"/>
      <c r="N62" s="83"/>
      <c r="O62" s="83"/>
      <c r="P62" s="111"/>
      <c r="Q62" s="86"/>
      <c r="R62" s="83"/>
      <c r="S62" s="83"/>
      <c r="T62" s="111"/>
      <c r="U62" s="86"/>
      <c r="V62" s="83"/>
      <c r="W62" s="83"/>
      <c r="X62" s="111"/>
      <c r="Y62" s="86"/>
      <c r="Z62" s="83"/>
      <c r="AA62" s="83"/>
      <c r="AB62" s="111"/>
      <c r="AC62" s="83"/>
      <c r="AD62" s="83"/>
      <c r="AE62" s="83"/>
      <c r="AF62" s="111"/>
    </row>
    <row r="63" spans="1:32" ht="12.75" customHeight="1">
      <c r="A63" s="33"/>
      <c r="B63" s="17"/>
      <c r="C63" s="83"/>
      <c r="D63" s="83"/>
      <c r="E63" s="83"/>
      <c r="F63" s="83"/>
      <c r="G63" s="83"/>
      <c r="H63" s="111"/>
      <c r="I63" s="86"/>
      <c r="J63" s="83"/>
      <c r="K63" s="83"/>
      <c r="L63" s="111"/>
      <c r="M63" s="86"/>
      <c r="N63" s="83"/>
      <c r="O63" s="83"/>
      <c r="P63" s="111"/>
      <c r="Q63" s="86"/>
      <c r="R63" s="83"/>
      <c r="S63" s="83"/>
      <c r="T63" s="111"/>
      <c r="U63" s="86"/>
      <c r="V63" s="83"/>
      <c r="W63" s="83"/>
      <c r="X63" s="111"/>
      <c r="Y63" s="86"/>
      <c r="Z63" s="83"/>
      <c r="AA63" s="83"/>
      <c r="AB63" s="111"/>
      <c r="AC63" s="83"/>
      <c r="AD63" s="83"/>
      <c r="AE63" s="83"/>
      <c r="AF63" s="111"/>
    </row>
    <row r="64" spans="1:32" ht="12.75" customHeight="1">
      <c r="A64" s="35"/>
      <c r="B64" s="18"/>
      <c r="C64" s="84"/>
      <c r="D64" s="84"/>
      <c r="E64" s="84"/>
      <c r="F64" s="84"/>
      <c r="G64" s="84"/>
      <c r="H64" s="112"/>
      <c r="I64" s="74"/>
      <c r="J64" s="84"/>
      <c r="K64" s="84"/>
      <c r="L64" s="112"/>
      <c r="M64" s="74"/>
      <c r="N64" s="84"/>
      <c r="O64" s="84"/>
      <c r="P64" s="112"/>
      <c r="Q64" s="74"/>
      <c r="R64" s="84"/>
      <c r="S64" s="84"/>
      <c r="T64" s="112"/>
      <c r="U64" s="74"/>
      <c r="V64" s="84"/>
      <c r="W64" s="84"/>
      <c r="X64" s="112"/>
      <c r="Y64" s="74"/>
      <c r="Z64" s="84"/>
      <c r="AA64" s="84"/>
      <c r="AB64" s="112"/>
      <c r="AC64" s="84"/>
      <c r="AD64" s="84"/>
      <c r="AE64" s="84"/>
      <c r="AF64" s="112"/>
    </row>
    <row r="65" spans="1:32" ht="12.75" customHeight="1">
      <c r="A65" s="19" t="s">
        <v>34</v>
      </c>
      <c r="B65" s="20" t="s">
        <v>35</v>
      </c>
      <c r="C65" s="78" t="s">
        <v>36</v>
      </c>
      <c r="D65" s="79"/>
      <c r="E65" s="79"/>
      <c r="F65" s="79"/>
      <c r="G65" s="79"/>
      <c r="H65" s="80"/>
      <c r="I65" s="78" t="s">
        <v>37</v>
      </c>
      <c r="J65" s="79"/>
      <c r="K65" s="79"/>
      <c r="L65" s="80"/>
      <c r="M65" s="78" t="s">
        <v>38</v>
      </c>
      <c r="N65" s="79"/>
      <c r="O65" s="79"/>
      <c r="P65" s="80"/>
      <c r="Q65" s="78" t="s">
        <v>39</v>
      </c>
      <c r="R65" s="79"/>
      <c r="S65" s="79"/>
      <c r="T65" s="80"/>
      <c r="U65" s="78" t="s">
        <v>40</v>
      </c>
      <c r="V65" s="79"/>
      <c r="W65" s="79"/>
      <c r="X65" s="80"/>
      <c r="Y65" s="78" t="s">
        <v>41</v>
      </c>
      <c r="Z65" s="79"/>
      <c r="AA65" s="79"/>
      <c r="AB65" s="80"/>
      <c r="AC65" s="78" t="s">
        <v>42</v>
      </c>
      <c r="AD65" s="79"/>
      <c r="AE65" s="79"/>
      <c r="AF65" s="80"/>
    </row>
    <row r="66" spans="1:32" ht="45.75" customHeight="1">
      <c r="A66" s="21" t="s">
        <v>83</v>
      </c>
      <c r="B66" s="22" t="s">
        <v>84</v>
      </c>
      <c r="C66" s="71" t="s">
        <v>45</v>
      </c>
      <c r="D66" s="72"/>
      <c r="E66" s="72"/>
      <c r="F66" s="72"/>
      <c r="G66" s="72"/>
      <c r="H66" s="73"/>
      <c r="I66" s="114">
        <v>0</v>
      </c>
      <c r="J66" s="115"/>
      <c r="K66" s="115"/>
      <c r="L66" s="116"/>
      <c r="M66" s="114">
        <f>M79</f>
        <v>22460964.710000005</v>
      </c>
      <c r="N66" s="115"/>
      <c r="O66" s="115"/>
      <c r="P66" s="116"/>
      <c r="Q66" s="114">
        <v>0</v>
      </c>
      <c r="R66" s="115"/>
      <c r="S66" s="115"/>
      <c r="T66" s="116"/>
      <c r="U66" s="114">
        <v>0</v>
      </c>
      <c r="V66" s="115"/>
      <c r="W66" s="115"/>
      <c r="X66" s="116"/>
      <c r="Y66" s="114">
        <f>M66</f>
        <v>22460964.710000005</v>
      </c>
      <c r="Z66" s="115"/>
      <c r="AA66" s="115"/>
      <c r="AB66" s="116"/>
      <c r="AC66" s="114">
        <v>0</v>
      </c>
      <c r="AD66" s="115"/>
      <c r="AE66" s="115"/>
      <c r="AF66" s="116"/>
    </row>
    <row r="67" spans="1:32" ht="12" customHeight="1">
      <c r="A67" s="38" t="s">
        <v>46</v>
      </c>
      <c r="B67" s="39"/>
      <c r="C67" s="153"/>
      <c r="D67" s="154"/>
      <c r="E67" s="154"/>
      <c r="F67" s="154"/>
      <c r="G67" s="154"/>
      <c r="H67" s="155"/>
      <c r="I67" s="144"/>
      <c r="J67" s="145"/>
      <c r="K67" s="145"/>
      <c r="L67" s="146"/>
      <c r="M67" s="144"/>
      <c r="N67" s="145"/>
      <c r="O67" s="145"/>
      <c r="P67" s="146"/>
      <c r="Q67" s="144"/>
      <c r="R67" s="145"/>
      <c r="S67" s="145"/>
      <c r="T67" s="146"/>
      <c r="U67" s="144"/>
      <c r="V67" s="145"/>
      <c r="W67" s="145"/>
      <c r="X67" s="146"/>
      <c r="Y67" s="144"/>
      <c r="Z67" s="145"/>
      <c r="AA67" s="145"/>
      <c r="AB67" s="146"/>
      <c r="AC67" s="144"/>
      <c r="AD67" s="145"/>
      <c r="AE67" s="145"/>
      <c r="AF67" s="146"/>
    </row>
    <row r="68" spans="1:32" ht="26.25" customHeight="1">
      <c r="A68" s="40" t="s">
        <v>85</v>
      </c>
      <c r="B68" s="41" t="s">
        <v>86</v>
      </c>
      <c r="C68" s="147" t="s">
        <v>45</v>
      </c>
      <c r="D68" s="148"/>
      <c r="E68" s="148"/>
      <c r="F68" s="148"/>
      <c r="G68" s="148"/>
      <c r="H68" s="149"/>
      <c r="I68" s="150">
        <v>0</v>
      </c>
      <c r="J68" s="151"/>
      <c r="K68" s="151"/>
      <c r="L68" s="152"/>
      <c r="M68" s="150">
        <v>0</v>
      </c>
      <c r="N68" s="151"/>
      <c r="O68" s="151"/>
      <c r="P68" s="152"/>
      <c r="Q68" s="150">
        <v>0</v>
      </c>
      <c r="R68" s="151"/>
      <c r="S68" s="151"/>
      <c r="T68" s="152"/>
      <c r="U68" s="150">
        <v>0</v>
      </c>
      <c r="V68" s="151"/>
      <c r="W68" s="151"/>
      <c r="X68" s="152"/>
      <c r="Y68" s="150">
        <v>0</v>
      </c>
      <c r="Z68" s="151"/>
      <c r="AA68" s="151"/>
      <c r="AB68" s="152"/>
      <c r="AC68" s="150">
        <v>0</v>
      </c>
      <c r="AD68" s="151"/>
      <c r="AE68" s="151"/>
      <c r="AF68" s="152"/>
    </row>
    <row r="69" spans="1:32" ht="12" customHeight="1">
      <c r="A69" s="38" t="s">
        <v>87</v>
      </c>
      <c r="B69" s="39"/>
      <c r="C69" s="153"/>
      <c r="D69" s="154"/>
      <c r="E69" s="154"/>
      <c r="F69" s="154"/>
      <c r="G69" s="154"/>
      <c r="H69" s="155"/>
      <c r="I69" s="144"/>
      <c r="J69" s="145"/>
      <c r="K69" s="145"/>
      <c r="L69" s="146"/>
      <c r="M69" s="144"/>
      <c r="N69" s="145"/>
      <c r="O69" s="145"/>
      <c r="P69" s="146"/>
      <c r="Q69" s="144"/>
      <c r="R69" s="145"/>
      <c r="S69" s="145"/>
      <c r="T69" s="146"/>
      <c r="U69" s="144"/>
      <c r="V69" s="145"/>
      <c r="W69" s="145"/>
      <c r="X69" s="146"/>
      <c r="Y69" s="144"/>
      <c r="Z69" s="145"/>
      <c r="AA69" s="145"/>
      <c r="AB69" s="146"/>
      <c r="AC69" s="144"/>
      <c r="AD69" s="145"/>
      <c r="AE69" s="145"/>
      <c r="AF69" s="146"/>
    </row>
    <row r="70" spans="1:32" ht="14.25" customHeight="1">
      <c r="A70" s="44"/>
      <c r="B70" s="45"/>
      <c r="C70" s="46"/>
      <c r="D70" s="42"/>
      <c r="E70" s="42"/>
      <c r="F70" s="42"/>
      <c r="G70" s="42"/>
      <c r="H70" s="43"/>
      <c r="I70" s="150"/>
      <c r="J70" s="151"/>
      <c r="K70" s="151"/>
      <c r="L70" s="152"/>
      <c r="M70" s="150"/>
      <c r="N70" s="151"/>
      <c r="O70" s="151"/>
      <c r="P70" s="152"/>
      <c r="Q70" s="150"/>
      <c r="R70" s="151"/>
      <c r="S70" s="151"/>
      <c r="T70" s="152"/>
      <c r="U70" s="150"/>
      <c r="V70" s="151"/>
      <c r="W70" s="151"/>
      <c r="X70" s="152"/>
      <c r="Y70" s="150">
        <v>0</v>
      </c>
      <c r="Z70" s="151"/>
      <c r="AA70" s="151"/>
      <c r="AB70" s="152"/>
      <c r="AC70" s="150">
        <v>0</v>
      </c>
      <c r="AD70" s="151"/>
      <c r="AE70" s="151"/>
      <c r="AF70" s="152"/>
    </row>
    <row r="71" spans="1:32" ht="12.75" customHeight="1" hidden="1">
      <c r="A71" s="29"/>
      <c r="B71" s="29"/>
      <c r="C71" s="29"/>
      <c r="D71" s="88"/>
      <c r="E71" s="88"/>
      <c r="F71" s="88"/>
      <c r="G71" s="88"/>
      <c r="H71" s="88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ht="22.5" customHeight="1">
      <c r="A72" s="25" t="s">
        <v>88</v>
      </c>
      <c r="B72" s="36" t="s">
        <v>89</v>
      </c>
      <c r="C72" s="156" t="s">
        <v>45</v>
      </c>
      <c r="D72" s="72"/>
      <c r="E72" s="72"/>
      <c r="F72" s="72"/>
      <c r="G72" s="72"/>
      <c r="H72" s="73"/>
      <c r="I72" s="119">
        <v>0</v>
      </c>
      <c r="J72" s="115"/>
      <c r="K72" s="115"/>
      <c r="L72" s="116"/>
      <c r="M72" s="119">
        <v>0</v>
      </c>
      <c r="N72" s="115"/>
      <c r="O72" s="115"/>
      <c r="P72" s="116"/>
      <c r="Q72" s="119">
        <v>0</v>
      </c>
      <c r="R72" s="115"/>
      <c r="S72" s="115"/>
      <c r="T72" s="116"/>
      <c r="U72" s="119">
        <v>0</v>
      </c>
      <c r="V72" s="115"/>
      <c r="W72" s="115"/>
      <c r="X72" s="116"/>
      <c r="Y72" s="119">
        <v>0</v>
      </c>
      <c r="Z72" s="115"/>
      <c r="AA72" s="115"/>
      <c r="AB72" s="116"/>
      <c r="AC72" s="119">
        <v>0</v>
      </c>
      <c r="AD72" s="115"/>
      <c r="AE72" s="115"/>
      <c r="AF72" s="116"/>
    </row>
    <row r="73" spans="1:32" ht="12" customHeight="1">
      <c r="A73" s="38" t="s">
        <v>87</v>
      </c>
      <c r="B73" s="39"/>
      <c r="C73" s="153"/>
      <c r="D73" s="154"/>
      <c r="E73" s="154"/>
      <c r="F73" s="154"/>
      <c r="G73" s="154"/>
      <c r="H73" s="155"/>
      <c r="I73" s="144"/>
      <c r="J73" s="145"/>
      <c r="K73" s="145"/>
      <c r="L73" s="146"/>
      <c r="M73" s="144"/>
      <c r="N73" s="145"/>
      <c r="O73" s="145"/>
      <c r="P73" s="146"/>
      <c r="Q73" s="144"/>
      <c r="R73" s="145"/>
      <c r="S73" s="145"/>
      <c r="T73" s="146"/>
      <c r="U73" s="144"/>
      <c r="V73" s="145"/>
      <c r="W73" s="145"/>
      <c r="X73" s="146"/>
      <c r="Y73" s="144"/>
      <c r="Z73" s="145"/>
      <c r="AA73" s="145"/>
      <c r="AB73" s="146"/>
      <c r="AC73" s="144"/>
      <c r="AD73" s="145"/>
      <c r="AE73" s="145"/>
      <c r="AF73" s="146"/>
    </row>
    <row r="74" spans="1:32" ht="14.25" customHeight="1">
      <c r="A74" s="44"/>
      <c r="B74" s="45"/>
      <c r="C74" s="46"/>
      <c r="D74" s="42"/>
      <c r="E74" s="42"/>
      <c r="F74" s="42"/>
      <c r="G74" s="42"/>
      <c r="H74" s="43"/>
      <c r="I74" s="150"/>
      <c r="J74" s="151"/>
      <c r="K74" s="151"/>
      <c r="L74" s="152"/>
      <c r="M74" s="150"/>
      <c r="N74" s="151"/>
      <c r="O74" s="151"/>
      <c r="P74" s="152"/>
      <c r="Q74" s="150"/>
      <c r="R74" s="151"/>
      <c r="S74" s="151"/>
      <c r="T74" s="152"/>
      <c r="U74" s="150"/>
      <c r="V74" s="151"/>
      <c r="W74" s="151"/>
      <c r="X74" s="152"/>
      <c r="Y74" s="150">
        <v>0</v>
      </c>
      <c r="Z74" s="151"/>
      <c r="AA74" s="151"/>
      <c r="AB74" s="152"/>
      <c r="AC74" s="150">
        <v>0</v>
      </c>
      <c r="AD74" s="151"/>
      <c r="AE74" s="151"/>
      <c r="AF74" s="152"/>
    </row>
    <row r="75" spans="1:32" ht="12.75" customHeight="1" hidden="1">
      <c r="A75" s="29"/>
      <c r="B75" s="23"/>
      <c r="C75" s="29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</row>
    <row r="76" spans="1:32" ht="32.25" customHeight="1">
      <c r="A76" s="21" t="s">
        <v>90</v>
      </c>
      <c r="B76" s="22" t="s">
        <v>91</v>
      </c>
      <c r="C76" s="71" t="s">
        <v>45</v>
      </c>
      <c r="D76" s="72"/>
      <c r="E76" s="72"/>
      <c r="F76" s="72"/>
      <c r="G76" s="72"/>
      <c r="H76" s="73"/>
      <c r="I76" s="114">
        <v>0</v>
      </c>
      <c r="J76" s="115"/>
      <c r="K76" s="115"/>
      <c r="L76" s="116"/>
      <c r="M76" s="157" t="s">
        <v>45</v>
      </c>
      <c r="N76" s="88"/>
      <c r="O76" s="88"/>
      <c r="P76" s="89"/>
      <c r="Q76" s="114">
        <v>0</v>
      </c>
      <c r="R76" s="115"/>
      <c r="S76" s="115"/>
      <c r="T76" s="116"/>
      <c r="U76" s="114">
        <v>0</v>
      </c>
      <c r="V76" s="115"/>
      <c r="W76" s="115"/>
      <c r="X76" s="116"/>
      <c r="Y76" s="114">
        <v>0</v>
      </c>
      <c r="Z76" s="115"/>
      <c r="AA76" s="115"/>
      <c r="AB76" s="116"/>
      <c r="AC76" s="157" t="s">
        <v>45</v>
      </c>
      <c r="AD76" s="88"/>
      <c r="AE76" s="88"/>
      <c r="AF76" s="89"/>
    </row>
    <row r="77" spans="1:32" ht="14.25" customHeight="1">
      <c r="A77" s="25" t="s">
        <v>92</v>
      </c>
      <c r="B77" s="36" t="s">
        <v>93</v>
      </c>
      <c r="C77" s="47"/>
      <c r="D77" s="72"/>
      <c r="E77" s="72"/>
      <c r="F77" s="72"/>
      <c r="G77" s="72"/>
      <c r="H77" s="73"/>
      <c r="I77" s="119"/>
      <c r="J77" s="115"/>
      <c r="K77" s="115"/>
      <c r="L77" s="116"/>
      <c r="M77" s="87" t="s">
        <v>45</v>
      </c>
      <c r="N77" s="88"/>
      <c r="O77" s="88"/>
      <c r="P77" s="89"/>
      <c r="Q77" s="119"/>
      <c r="R77" s="115"/>
      <c r="S77" s="115"/>
      <c r="T77" s="116"/>
      <c r="U77" s="119"/>
      <c r="V77" s="115"/>
      <c r="W77" s="115"/>
      <c r="X77" s="116"/>
      <c r="Y77" s="119">
        <v>0</v>
      </c>
      <c r="Z77" s="115"/>
      <c r="AA77" s="115"/>
      <c r="AB77" s="116"/>
      <c r="AC77" s="87" t="s">
        <v>45</v>
      </c>
      <c r="AD77" s="88"/>
      <c r="AE77" s="88"/>
      <c r="AF77" s="89"/>
    </row>
    <row r="78" spans="1:32" ht="14.25" customHeight="1">
      <c r="A78" s="25" t="s">
        <v>94</v>
      </c>
      <c r="B78" s="36" t="s">
        <v>95</v>
      </c>
      <c r="C78" s="47"/>
      <c r="D78" s="72"/>
      <c r="E78" s="72"/>
      <c r="F78" s="72"/>
      <c r="G78" s="72"/>
      <c r="H78" s="73"/>
      <c r="I78" s="119"/>
      <c r="J78" s="115"/>
      <c r="K78" s="115"/>
      <c r="L78" s="116"/>
      <c r="M78" s="87" t="s">
        <v>45</v>
      </c>
      <c r="N78" s="88"/>
      <c r="O78" s="88"/>
      <c r="P78" s="89"/>
      <c r="Q78" s="119"/>
      <c r="R78" s="115"/>
      <c r="S78" s="115"/>
      <c r="T78" s="116"/>
      <c r="U78" s="119"/>
      <c r="V78" s="115"/>
      <c r="W78" s="115"/>
      <c r="X78" s="116"/>
      <c r="Y78" s="119">
        <v>0</v>
      </c>
      <c r="Z78" s="115"/>
      <c r="AA78" s="115"/>
      <c r="AB78" s="116"/>
      <c r="AC78" s="87" t="s">
        <v>45</v>
      </c>
      <c r="AD78" s="88"/>
      <c r="AE78" s="88"/>
      <c r="AF78" s="89"/>
    </row>
    <row r="79" spans="1:32" ht="26.25" customHeight="1">
      <c r="A79" s="21" t="s">
        <v>96</v>
      </c>
      <c r="B79" s="22" t="s">
        <v>97</v>
      </c>
      <c r="C79" s="157" t="s">
        <v>45</v>
      </c>
      <c r="D79" s="88"/>
      <c r="E79" s="88"/>
      <c r="F79" s="88"/>
      <c r="G79" s="88"/>
      <c r="H79" s="89"/>
      <c r="I79" s="157" t="s">
        <v>45</v>
      </c>
      <c r="J79" s="88"/>
      <c r="K79" s="88"/>
      <c r="L79" s="89"/>
      <c r="M79" s="114">
        <f>M80</f>
        <v>22460964.710000005</v>
      </c>
      <c r="N79" s="115"/>
      <c r="O79" s="115"/>
      <c r="P79" s="116"/>
      <c r="Q79" s="114">
        <v>0</v>
      </c>
      <c r="R79" s="115"/>
      <c r="S79" s="115"/>
      <c r="T79" s="116"/>
      <c r="U79" s="114">
        <v>0</v>
      </c>
      <c r="V79" s="115"/>
      <c r="W79" s="115"/>
      <c r="X79" s="116"/>
      <c r="Y79" s="114">
        <f>M79</f>
        <v>22460964.710000005</v>
      </c>
      <c r="Z79" s="115"/>
      <c r="AA79" s="115"/>
      <c r="AB79" s="116"/>
      <c r="AC79" s="157" t="s">
        <v>45</v>
      </c>
      <c r="AD79" s="88"/>
      <c r="AE79" s="88"/>
      <c r="AF79" s="89"/>
    </row>
    <row r="80" spans="1:32" ht="33.75" customHeight="1">
      <c r="A80" s="25" t="s">
        <v>98</v>
      </c>
      <c r="B80" s="36" t="s">
        <v>99</v>
      </c>
      <c r="C80" s="87" t="s">
        <v>45</v>
      </c>
      <c r="D80" s="88"/>
      <c r="E80" s="88"/>
      <c r="F80" s="88"/>
      <c r="G80" s="88"/>
      <c r="H80" s="89"/>
      <c r="I80" s="87" t="s">
        <v>45</v>
      </c>
      <c r="J80" s="88"/>
      <c r="K80" s="88"/>
      <c r="L80" s="89"/>
      <c r="M80" s="119">
        <f>O37</f>
        <v>22460964.710000005</v>
      </c>
      <c r="N80" s="115"/>
      <c r="O80" s="115"/>
      <c r="P80" s="116"/>
      <c r="Q80" s="119">
        <v>0</v>
      </c>
      <c r="R80" s="115"/>
      <c r="S80" s="115"/>
      <c r="T80" s="116"/>
      <c r="U80" s="87" t="s">
        <v>45</v>
      </c>
      <c r="V80" s="88"/>
      <c r="W80" s="88"/>
      <c r="X80" s="89"/>
      <c r="Y80" s="119">
        <f>M80</f>
        <v>22460964.710000005</v>
      </c>
      <c r="Z80" s="115"/>
      <c r="AA80" s="115"/>
      <c r="AB80" s="116"/>
      <c r="AC80" s="87" t="s">
        <v>45</v>
      </c>
      <c r="AD80" s="88"/>
      <c r="AE80" s="88"/>
      <c r="AF80" s="89"/>
    </row>
    <row r="81" spans="1:32" ht="12" customHeight="1">
      <c r="A81" s="38" t="s">
        <v>87</v>
      </c>
      <c r="B81" s="39"/>
      <c r="C81" s="158"/>
      <c r="D81" s="159"/>
      <c r="E81" s="159"/>
      <c r="F81" s="159"/>
      <c r="G81" s="159"/>
      <c r="H81" s="160"/>
      <c r="I81" s="158"/>
      <c r="J81" s="159"/>
      <c r="K81" s="159"/>
      <c r="L81" s="160"/>
      <c r="M81" s="158"/>
      <c r="N81" s="159"/>
      <c r="O81" s="159"/>
      <c r="P81" s="160"/>
      <c r="Q81" s="158"/>
      <c r="R81" s="159"/>
      <c r="S81" s="159"/>
      <c r="T81" s="160"/>
      <c r="U81" s="158"/>
      <c r="V81" s="159"/>
      <c r="W81" s="159"/>
      <c r="X81" s="160"/>
      <c r="Y81" s="144"/>
      <c r="Z81" s="145"/>
      <c r="AA81" s="145"/>
      <c r="AB81" s="146"/>
      <c r="AC81" s="158"/>
      <c r="AD81" s="159"/>
      <c r="AE81" s="159"/>
      <c r="AF81" s="160"/>
    </row>
    <row r="82" spans="1:32" ht="22.5" customHeight="1">
      <c r="A82" s="40" t="s">
        <v>100</v>
      </c>
      <c r="B82" s="41" t="s">
        <v>101</v>
      </c>
      <c r="C82" s="161" t="s">
        <v>45</v>
      </c>
      <c r="D82" s="106"/>
      <c r="E82" s="106"/>
      <c r="F82" s="106"/>
      <c r="G82" s="106"/>
      <c r="H82" s="162"/>
      <c r="I82" s="161" t="s">
        <v>45</v>
      </c>
      <c r="J82" s="106"/>
      <c r="K82" s="106"/>
      <c r="L82" s="162"/>
      <c r="M82" s="150"/>
      <c r="N82" s="151"/>
      <c r="O82" s="151"/>
      <c r="P82" s="152"/>
      <c r="Q82" s="161" t="s">
        <v>45</v>
      </c>
      <c r="R82" s="106"/>
      <c r="S82" s="106"/>
      <c r="T82" s="162"/>
      <c r="U82" s="161" t="s">
        <v>45</v>
      </c>
      <c r="V82" s="106"/>
      <c r="W82" s="106"/>
      <c r="X82" s="162"/>
      <c r="Y82" s="150">
        <v>0</v>
      </c>
      <c r="Z82" s="151"/>
      <c r="AA82" s="151"/>
      <c r="AB82" s="152"/>
      <c r="AC82" s="161" t="s">
        <v>45</v>
      </c>
      <c r="AD82" s="106"/>
      <c r="AE82" s="106"/>
      <c r="AF82" s="162"/>
    </row>
    <row r="83" spans="1:32" ht="22.5" customHeight="1">
      <c r="A83" s="25" t="s">
        <v>102</v>
      </c>
      <c r="B83" s="36" t="s">
        <v>103</v>
      </c>
      <c r="C83" s="87" t="s">
        <v>45</v>
      </c>
      <c r="D83" s="88"/>
      <c r="E83" s="88"/>
      <c r="F83" s="88"/>
      <c r="G83" s="88"/>
      <c r="H83" s="89"/>
      <c r="I83" s="87" t="s">
        <v>45</v>
      </c>
      <c r="J83" s="88"/>
      <c r="K83" s="88"/>
      <c r="L83" s="89"/>
      <c r="M83" s="119">
        <f>M80</f>
        <v>22460964.710000005</v>
      </c>
      <c r="N83" s="115"/>
      <c r="O83" s="115"/>
      <c r="P83" s="116"/>
      <c r="Q83" s="119"/>
      <c r="R83" s="115"/>
      <c r="S83" s="115"/>
      <c r="T83" s="116"/>
      <c r="U83" s="87" t="s">
        <v>45</v>
      </c>
      <c r="V83" s="88"/>
      <c r="W83" s="88"/>
      <c r="X83" s="89"/>
      <c r="Y83" s="119">
        <f>M83</f>
        <v>22460964.710000005</v>
      </c>
      <c r="Z83" s="115"/>
      <c r="AA83" s="115"/>
      <c r="AB83" s="116"/>
      <c r="AC83" s="87" t="s">
        <v>45</v>
      </c>
      <c r="AD83" s="88"/>
      <c r="AE83" s="88"/>
      <c r="AF83" s="89"/>
    </row>
    <row r="84" spans="1:32" ht="12.75" customHeight="1">
      <c r="A84" s="13"/>
      <c r="B84" s="30"/>
      <c r="C84" s="30"/>
      <c r="D84" s="30"/>
      <c r="E84" s="30"/>
      <c r="F84" s="30"/>
      <c r="G84" s="3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"/>
      <c r="AB84" s="1"/>
      <c r="AC84" s="1"/>
      <c r="AD84" s="2"/>
      <c r="AE84" s="2"/>
      <c r="AF84" s="2"/>
    </row>
    <row r="85" spans="1:32" ht="12.75" customHeight="1">
      <c r="A85" s="13"/>
      <c r="B85" s="30"/>
      <c r="C85" s="30"/>
      <c r="D85" s="30"/>
      <c r="E85" s="30"/>
      <c r="F85" s="30"/>
      <c r="G85" s="3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  <c r="AB85" s="1"/>
      <c r="AC85" s="1"/>
      <c r="AD85" s="2"/>
      <c r="AE85" s="2"/>
      <c r="AF85" s="2"/>
    </row>
    <row r="86" spans="1:32" ht="13.5" customHeight="1">
      <c r="A86" s="13"/>
      <c r="B86" s="30"/>
      <c r="C86" s="30"/>
      <c r="D86" s="30"/>
      <c r="E86" s="30"/>
      <c r="F86" s="30"/>
      <c r="G86" s="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8"/>
      <c r="Z86" s="8"/>
      <c r="AA86" s="2"/>
      <c r="AB86" s="8"/>
      <c r="AC86" s="120" t="s">
        <v>104</v>
      </c>
      <c r="AD86" s="121"/>
      <c r="AE86" s="121"/>
      <c r="AF86" s="121"/>
    </row>
    <row r="87" spans="1:32" ht="11.25" customHeight="1">
      <c r="A87" s="48"/>
      <c r="B87" s="42"/>
      <c r="C87" s="42"/>
      <c r="D87" s="42"/>
      <c r="E87" s="42"/>
      <c r="F87" s="42"/>
      <c r="G87" s="42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"/>
      <c r="V87" s="10"/>
      <c r="W87" s="10"/>
      <c r="X87" s="10"/>
      <c r="Y87" s="10"/>
      <c r="Z87" s="10"/>
      <c r="AA87" s="4"/>
      <c r="AB87" s="10"/>
      <c r="AC87" s="10"/>
      <c r="AD87" s="4"/>
      <c r="AE87" s="4"/>
      <c r="AF87" s="4"/>
    </row>
    <row r="88" spans="1:32" ht="12.75" customHeight="1">
      <c r="A88" s="31"/>
      <c r="B88" s="37"/>
      <c r="C88" s="113" t="s">
        <v>82</v>
      </c>
      <c r="D88" s="81"/>
      <c r="E88" s="81"/>
      <c r="F88" s="81"/>
      <c r="G88" s="81"/>
      <c r="H88" s="82"/>
      <c r="I88" s="85" t="s">
        <v>25</v>
      </c>
      <c r="J88" s="81"/>
      <c r="K88" s="81"/>
      <c r="L88" s="82"/>
      <c r="M88" s="138" t="s">
        <v>26</v>
      </c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40"/>
      <c r="AC88" s="113" t="s">
        <v>27</v>
      </c>
      <c r="AD88" s="81"/>
      <c r="AE88" s="81"/>
      <c r="AF88" s="82"/>
    </row>
    <row r="89" spans="1:32" ht="12.75" customHeight="1">
      <c r="A89" s="33"/>
      <c r="B89" s="16" t="s">
        <v>28</v>
      </c>
      <c r="C89" s="83"/>
      <c r="D89" s="83"/>
      <c r="E89" s="83"/>
      <c r="F89" s="83"/>
      <c r="G89" s="83"/>
      <c r="H89" s="111"/>
      <c r="I89" s="86"/>
      <c r="J89" s="83"/>
      <c r="K89" s="83"/>
      <c r="L89" s="111"/>
      <c r="M89" s="85" t="s">
        <v>29</v>
      </c>
      <c r="N89" s="81"/>
      <c r="O89" s="81"/>
      <c r="P89" s="82"/>
      <c r="Q89" s="85" t="s">
        <v>30</v>
      </c>
      <c r="R89" s="81"/>
      <c r="S89" s="81"/>
      <c r="T89" s="82"/>
      <c r="U89" s="85" t="s">
        <v>31</v>
      </c>
      <c r="V89" s="81"/>
      <c r="W89" s="81"/>
      <c r="X89" s="82"/>
      <c r="Y89" s="85" t="s">
        <v>32</v>
      </c>
      <c r="Z89" s="81"/>
      <c r="AA89" s="81"/>
      <c r="AB89" s="82"/>
      <c r="AC89" s="83"/>
      <c r="AD89" s="83"/>
      <c r="AE89" s="83"/>
      <c r="AF89" s="111"/>
    </row>
    <row r="90" spans="1:32" ht="12.75" customHeight="1">
      <c r="A90" s="34" t="s">
        <v>23</v>
      </c>
      <c r="B90" s="16" t="s">
        <v>33</v>
      </c>
      <c r="C90" s="83"/>
      <c r="D90" s="83"/>
      <c r="E90" s="83"/>
      <c r="F90" s="83"/>
      <c r="G90" s="83"/>
      <c r="H90" s="111"/>
      <c r="I90" s="86"/>
      <c r="J90" s="83"/>
      <c r="K90" s="83"/>
      <c r="L90" s="111"/>
      <c r="M90" s="86"/>
      <c r="N90" s="83"/>
      <c r="O90" s="83"/>
      <c r="P90" s="111"/>
      <c r="Q90" s="86"/>
      <c r="R90" s="83"/>
      <c r="S90" s="83"/>
      <c r="T90" s="111"/>
      <c r="U90" s="86"/>
      <c r="V90" s="83"/>
      <c r="W90" s="83"/>
      <c r="X90" s="111"/>
      <c r="Y90" s="86"/>
      <c r="Z90" s="83"/>
      <c r="AA90" s="83"/>
      <c r="AB90" s="111"/>
      <c r="AC90" s="83"/>
      <c r="AD90" s="83"/>
      <c r="AE90" s="83"/>
      <c r="AF90" s="111"/>
    </row>
    <row r="91" spans="1:32" ht="12.75" customHeight="1">
      <c r="A91" s="33"/>
      <c r="B91" s="17"/>
      <c r="C91" s="83"/>
      <c r="D91" s="83"/>
      <c r="E91" s="83"/>
      <c r="F91" s="83"/>
      <c r="G91" s="83"/>
      <c r="H91" s="111"/>
      <c r="I91" s="86"/>
      <c r="J91" s="83"/>
      <c r="K91" s="83"/>
      <c r="L91" s="111"/>
      <c r="M91" s="86"/>
      <c r="N91" s="83"/>
      <c r="O91" s="83"/>
      <c r="P91" s="111"/>
      <c r="Q91" s="86"/>
      <c r="R91" s="83"/>
      <c r="S91" s="83"/>
      <c r="T91" s="111"/>
      <c r="U91" s="86"/>
      <c r="V91" s="83"/>
      <c r="W91" s="83"/>
      <c r="X91" s="111"/>
      <c r="Y91" s="86"/>
      <c r="Z91" s="83"/>
      <c r="AA91" s="83"/>
      <c r="AB91" s="111"/>
      <c r="AC91" s="83"/>
      <c r="AD91" s="83"/>
      <c r="AE91" s="83"/>
      <c r="AF91" s="111"/>
    </row>
    <row r="92" spans="1:32" ht="12.75" customHeight="1">
      <c r="A92" s="35"/>
      <c r="B92" s="18"/>
      <c r="C92" s="84"/>
      <c r="D92" s="84"/>
      <c r="E92" s="84"/>
      <c r="F92" s="84"/>
      <c r="G92" s="84"/>
      <c r="H92" s="112"/>
      <c r="I92" s="74"/>
      <c r="J92" s="84"/>
      <c r="K92" s="84"/>
      <c r="L92" s="112"/>
      <c r="M92" s="74"/>
      <c r="N92" s="84"/>
      <c r="O92" s="84"/>
      <c r="P92" s="112"/>
      <c r="Q92" s="74"/>
      <c r="R92" s="84"/>
      <c r="S92" s="84"/>
      <c r="T92" s="112"/>
      <c r="U92" s="74"/>
      <c r="V92" s="84"/>
      <c r="W92" s="84"/>
      <c r="X92" s="112"/>
      <c r="Y92" s="74"/>
      <c r="Z92" s="84"/>
      <c r="AA92" s="84"/>
      <c r="AB92" s="112"/>
      <c r="AC92" s="84"/>
      <c r="AD92" s="84"/>
      <c r="AE92" s="84"/>
      <c r="AF92" s="112"/>
    </row>
    <row r="93" spans="1:32" ht="12.75" customHeight="1">
      <c r="A93" s="49" t="s">
        <v>34</v>
      </c>
      <c r="B93" s="20" t="s">
        <v>35</v>
      </c>
      <c r="C93" s="78" t="s">
        <v>36</v>
      </c>
      <c r="D93" s="79"/>
      <c r="E93" s="79"/>
      <c r="F93" s="79"/>
      <c r="G93" s="79"/>
      <c r="H93" s="80"/>
      <c r="I93" s="78" t="s">
        <v>37</v>
      </c>
      <c r="J93" s="79"/>
      <c r="K93" s="79"/>
      <c r="L93" s="80"/>
      <c r="M93" s="78" t="s">
        <v>38</v>
      </c>
      <c r="N93" s="79"/>
      <c r="O93" s="79"/>
      <c r="P93" s="80"/>
      <c r="Q93" s="78" t="s">
        <v>39</v>
      </c>
      <c r="R93" s="79"/>
      <c r="S93" s="79"/>
      <c r="T93" s="80"/>
      <c r="U93" s="78" t="s">
        <v>40</v>
      </c>
      <c r="V93" s="79"/>
      <c r="W93" s="79"/>
      <c r="X93" s="80"/>
      <c r="Y93" s="78" t="s">
        <v>41</v>
      </c>
      <c r="Z93" s="79"/>
      <c r="AA93" s="79"/>
      <c r="AB93" s="80"/>
      <c r="AC93" s="78" t="s">
        <v>42</v>
      </c>
      <c r="AD93" s="79"/>
      <c r="AE93" s="79"/>
      <c r="AF93" s="80"/>
    </row>
    <row r="94" spans="1:32" ht="42.75" customHeight="1">
      <c r="A94" s="40" t="s">
        <v>105</v>
      </c>
      <c r="B94" s="36" t="s">
        <v>106</v>
      </c>
      <c r="C94" s="87" t="s">
        <v>45</v>
      </c>
      <c r="D94" s="88"/>
      <c r="E94" s="88"/>
      <c r="F94" s="88"/>
      <c r="G94" s="88"/>
      <c r="H94" s="89"/>
      <c r="I94" s="87" t="s">
        <v>45</v>
      </c>
      <c r="J94" s="88"/>
      <c r="K94" s="88"/>
      <c r="L94" s="89"/>
      <c r="M94" s="87" t="s">
        <v>45</v>
      </c>
      <c r="N94" s="88"/>
      <c r="O94" s="88"/>
      <c r="P94" s="89"/>
      <c r="Q94" s="163">
        <v>0</v>
      </c>
      <c r="R94" s="88"/>
      <c r="S94" s="88"/>
      <c r="T94" s="89"/>
      <c r="U94" s="163">
        <v>0</v>
      </c>
      <c r="V94" s="88"/>
      <c r="W94" s="88"/>
      <c r="X94" s="89"/>
      <c r="Y94" s="163">
        <v>0</v>
      </c>
      <c r="Z94" s="88"/>
      <c r="AA94" s="88"/>
      <c r="AB94" s="89"/>
      <c r="AC94" s="87" t="s">
        <v>45</v>
      </c>
      <c r="AD94" s="88"/>
      <c r="AE94" s="88"/>
      <c r="AF94" s="89"/>
    </row>
    <row r="95" spans="1:32" ht="12.75" customHeight="1">
      <c r="A95" s="25" t="s">
        <v>46</v>
      </c>
      <c r="B95" s="26"/>
      <c r="C95" s="117"/>
      <c r="D95" s="72"/>
      <c r="E95" s="72"/>
      <c r="F95" s="72"/>
      <c r="G95" s="72"/>
      <c r="H95" s="73"/>
      <c r="I95" s="50"/>
      <c r="J95" s="50"/>
      <c r="K95" s="50"/>
      <c r="L95" s="50"/>
      <c r="M95" s="50"/>
      <c r="N95" s="50"/>
      <c r="O95" s="50"/>
      <c r="P95" s="50"/>
      <c r="Q95" s="51"/>
      <c r="R95" s="51"/>
      <c r="S95" s="51"/>
      <c r="T95" s="51"/>
      <c r="U95" s="51"/>
      <c r="V95" s="51"/>
      <c r="W95" s="51"/>
      <c r="X95" s="51"/>
      <c r="Y95" s="51">
        <v>0</v>
      </c>
      <c r="Z95" s="51"/>
      <c r="AA95" s="52"/>
      <c r="AB95" s="51"/>
      <c r="AC95" s="50"/>
      <c r="AD95" s="50"/>
      <c r="AE95" s="50"/>
      <c r="AF95" s="50"/>
    </row>
    <row r="96" spans="1:32" ht="43.5" customHeight="1">
      <c r="A96" s="40" t="s">
        <v>107</v>
      </c>
      <c r="B96" s="41" t="s">
        <v>108</v>
      </c>
      <c r="C96" s="87" t="s">
        <v>45</v>
      </c>
      <c r="D96" s="88"/>
      <c r="E96" s="88"/>
      <c r="F96" s="88"/>
      <c r="G96" s="88"/>
      <c r="H96" s="89"/>
      <c r="I96" s="87" t="s">
        <v>45</v>
      </c>
      <c r="J96" s="88"/>
      <c r="K96" s="88"/>
      <c r="L96" s="89"/>
      <c r="M96" s="87" t="s">
        <v>45</v>
      </c>
      <c r="N96" s="88"/>
      <c r="O96" s="88"/>
      <c r="P96" s="89"/>
      <c r="Q96" s="163"/>
      <c r="R96" s="88"/>
      <c r="S96" s="88"/>
      <c r="T96" s="89"/>
      <c r="U96" s="163"/>
      <c r="V96" s="88"/>
      <c r="W96" s="88"/>
      <c r="X96" s="89"/>
      <c r="Y96" s="163">
        <v>0</v>
      </c>
      <c r="Z96" s="88"/>
      <c r="AA96" s="88"/>
      <c r="AB96" s="89"/>
      <c r="AC96" s="87" t="s">
        <v>45</v>
      </c>
      <c r="AD96" s="88"/>
      <c r="AE96" s="88"/>
      <c r="AF96" s="89"/>
    </row>
    <row r="97" spans="1:32" ht="45" customHeight="1">
      <c r="A97" s="25" t="s">
        <v>109</v>
      </c>
      <c r="B97" s="36" t="s">
        <v>110</v>
      </c>
      <c r="C97" s="87" t="s">
        <v>45</v>
      </c>
      <c r="D97" s="88"/>
      <c r="E97" s="88"/>
      <c r="F97" s="88"/>
      <c r="G97" s="88"/>
      <c r="H97" s="89"/>
      <c r="I97" s="87" t="s">
        <v>45</v>
      </c>
      <c r="J97" s="88"/>
      <c r="K97" s="88"/>
      <c r="L97" s="89"/>
      <c r="M97" s="87" t="s">
        <v>45</v>
      </c>
      <c r="N97" s="88"/>
      <c r="O97" s="88"/>
      <c r="P97" s="89"/>
      <c r="Q97" s="163"/>
      <c r="R97" s="88"/>
      <c r="S97" s="88"/>
      <c r="T97" s="89"/>
      <c r="U97" s="163"/>
      <c r="V97" s="88"/>
      <c r="W97" s="88"/>
      <c r="X97" s="89"/>
      <c r="Y97" s="163">
        <v>0</v>
      </c>
      <c r="Z97" s="88"/>
      <c r="AA97" s="88"/>
      <c r="AB97" s="89"/>
      <c r="AC97" s="87" t="s">
        <v>45</v>
      </c>
      <c r="AD97" s="88"/>
      <c r="AE97" s="88"/>
      <c r="AF97" s="89"/>
    </row>
    <row r="98" spans="1:32" ht="11.25" customHeight="1">
      <c r="A98" s="13"/>
      <c r="B98" s="30"/>
      <c r="C98" s="30"/>
      <c r="D98" s="30"/>
      <c r="E98" s="30"/>
      <c r="F98" s="30"/>
      <c r="G98" s="3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"/>
      <c r="AB98" s="1"/>
      <c r="AC98" s="1"/>
      <c r="AD98" s="2"/>
      <c r="AE98" s="2"/>
      <c r="AF98" s="2"/>
    </row>
    <row r="99" spans="1:32" ht="11.25" customHeight="1">
      <c r="A99" s="53"/>
      <c r="B99" s="53"/>
      <c r="C99" s="53"/>
      <c r="D99" s="53"/>
      <c r="E99" s="53"/>
      <c r="F99" s="53"/>
      <c r="G99" s="5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"/>
      <c r="AB99" s="1"/>
      <c r="AC99" s="1"/>
      <c r="AD99" s="2"/>
      <c r="AE99" s="2"/>
      <c r="AF99" s="2"/>
    </row>
    <row r="100" spans="1:32" ht="12.75" customHeight="1">
      <c r="A100" s="54" t="s">
        <v>115</v>
      </c>
      <c r="B100" s="4"/>
      <c r="C100" s="4"/>
      <c r="D100" s="4"/>
      <c r="E100" s="2"/>
      <c r="F100" s="106" t="s">
        <v>116</v>
      </c>
      <c r="G100" s="106"/>
      <c r="H100" s="106"/>
      <c r="I100" s="106"/>
      <c r="J100" s="106"/>
      <c r="K100" s="106"/>
      <c r="L100" s="2"/>
      <c r="M100" s="2"/>
      <c r="N100" s="2"/>
      <c r="O100" s="169"/>
      <c r="P100" s="170"/>
      <c r="Q100" s="170"/>
      <c r="R100" s="170"/>
      <c r="S100" s="170"/>
      <c r="T100" s="170"/>
      <c r="U100" s="55"/>
      <c r="V100" s="56"/>
      <c r="W100" s="56"/>
      <c r="X100" s="55"/>
      <c r="Y100" s="2"/>
      <c r="Z100" s="165"/>
      <c r="AA100" s="165"/>
      <c r="AB100" s="165"/>
      <c r="AC100" s="165"/>
      <c r="AD100" s="165"/>
      <c r="AE100" s="165"/>
      <c r="AF100" s="165"/>
    </row>
    <row r="101" spans="1:32" ht="11.25" customHeight="1">
      <c r="A101" s="57"/>
      <c r="B101" s="164" t="s">
        <v>111</v>
      </c>
      <c r="C101" s="159"/>
      <c r="D101" s="159"/>
      <c r="E101" s="2"/>
      <c r="F101" s="164" t="s">
        <v>112</v>
      </c>
      <c r="G101" s="159"/>
      <c r="H101" s="159"/>
      <c r="I101" s="159"/>
      <c r="J101" s="159"/>
      <c r="K101" s="159"/>
      <c r="L101" s="2"/>
      <c r="M101" s="2"/>
      <c r="N101" s="2"/>
      <c r="O101" s="170"/>
      <c r="P101" s="170"/>
      <c r="Q101" s="170"/>
      <c r="R101" s="170"/>
      <c r="S101" s="170"/>
      <c r="T101" s="170"/>
      <c r="U101" s="166"/>
      <c r="V101" s="167"/>
      <c r="W101" s="167"/>
      <c r="X101" s="167"/>
      <c r="Y101" s="1"/>
      <c r="Z101" s="168"/>
      <c r="AA101" s="165"/>
      <c r="AB101" s="165"/>
      <c r="AC101" s="165"/>
      <c r="AD101" s="165"/>
      <c r="AE101" s="165"/>
      <c r="AF101" s="165"/>
    </row>
    <row r="102" spans="1:32" ht="11.25" customHeight="1">
      <c r="A102" s="5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2"/>
      <c r="T102" s="2"/>
      <c r="U102" s="2"/>
      <c r="V102" s="2"/>
      <c r="W102" s="2"/>
      <c r="X102" s="2"/>
      <c r="Y102" s="1"/>
      <c r="Z102" s="1"/>
      <c r="AA102" s="2"/>
      <c r="AB102" s="1"/>
      <c r="AC102" s="1"/>
      <c r="AD102" s="2"/>
      <c r="AE102" s="2"/>
      <c r="AF102" s="2"/>
    </row>
    <row r="103" spans="1:32" ht="11.25" customHeight="1">
      <c r="A103" s="57" t="s">
        <v>117</v>
      </c>
      <c r="B103" s="4"/>
      <c r="C103" s="4"/>
      <c r="D103" s="4"/>
      <c r="E103" s="2"/>
      <c r="F103" s="106" t="s">
        <v>118</v>
      </c>
      <c r="G103" s="106"/>
      <c r="H103" s="106"/>
      <c r="I103" s="106"/>
      <c r="J103" s="106"/>
      <c r="K103" s="10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1.25" customHeight="1">
      <c r="A104" s="57"/>
      <c r="B104" s="164" t="s">
        <v>111</v>
      </c>
      <c r="C104" s="159"/>
      <c r="D104" s="159"/>
      <c r="E104" s="2"/>
      <c r="F104" s="164" t="s">
        <v>112</v>
      </c>
      <c r="G104" s="159"/>
      <c r="H104" s="159"/>
      <c r="I104" s="159"/>
      <c r="J104" s="159"/>
      <c r="K104" s="15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</sheetData>
  <sheetProtection/>
  <mergeCells count="434">
    <mergeCell ref="X51:Z51"/>
    <mergeCell ref="R48:T48"/>
    <mergeCell ref="L48:N48"/>
    <mergeCell ref="L50:N50"/>
    <mergeCell ref="O50:Q50"/>
    <mergeCell ref="X50:Z50"/>
    <mergeCell ref="L49:N49"/>
    <mergeCell ref="O49:Q49"/>
    <mergeCell ref="R49:T49"/>
    <mergeCell ref="O48:Q48"/>
    <mergeCell ref="AD48:AF48"/>
    <mergeCell ref="AA50:AC50"/>
    <mergeCell ref="AD50:AF50"/>
    <mergeCell ref="R50:T50"/>
    <mergeCell ref="U49:W49"/>
    <mergeCell ref="X49:Z49"/>
    <mergeCell ref="U50:W50"/>
    <mergeCell ref="X43:Z43"/>
    <mergeCell ref="AA49:AC49"/>
    <mergeCell ref="AD49:AF49"/>
    <mergeCell ref="AA48:AC48"/>
    <mergeCell ref="AA43:AC43"/>
    <mergeCell ref="AD43:AF43"/>
    <mergeCell ref="X48:Z48"/>
    <mergeCell ref="AA46:AC46"/>
    <mergeCell ref="X46:Z46"/>
    <mergeCell ref="AD45:AF45"/>
    <mergeCell ref="AA41:AC41"/>
    <mergeCell ref="U43:W43"/>
    <mergeCell ref="U48:W48"/>
    <mergeCell ref="O100:T101"/>
    <mergeCell ref="AC86:AF86"/>
    <mergeCell ref="Y97:AB97"/>
    <mergeCell ref="Q97:T97"/>
    <mergeCell ref="M93:P93"/>
    <mergeCell ref="Q93:T93"/>
    <mergeCell ref="U93:X93"/>
    <mergeCell ref="I40:K40"/>
    <mergeCell ref="L40:N40"/>
    <mergeCell ref="O40:Q40"/>
    <mergeCell ref="R40:T40"/>
    <mergeCell ref="I43:K43"/>
    <mergeCell ref="L43:N43"/>
    <mergeCell ref="O43:Q43"/>
    <mergeCell ref="R43:T43"/>
    <mergeCell ref="I49:K49"/>
    <mergeCell ref="AC93:AF93"/>
    <mergeCell ref="B104:D104"/>
    <mergeCell ref="F104:K104"/>
    <mergeCell ref="B101:D101"/>
    <mergeCell ref="F101:K101"/>
    <mergeCell ref="Z100:AF100"/>
    <mergeCell ref="F103:K103"/>
    <mergeCell ref="U101:X101"/>
    <mergeCell ref="Z101:AF101"/>
    <mergeCell ref="F100:K100"/>
    <mergeCell ref="C95:H95"/>
    <mergeCell ref="AA51:AC51"/>
    <mergeCell ref="AC94:AF94"/>
    <mergeCell ref="AC97:AF97"/>
    <mergeCell ref="U96:X96"/>
    <mergeCell ref="U97:X97"/>
    <mergeCell ref="AD51:AF51"/>
    <mergeCell ref="Y96:AB96"/>
    <mergeCell ref="AC83:AF83"/>
    <mergeCell ref="AC96:AF96"/>
    <mergeCell ref="C94:H94"/>
    <mergeCell ref="I94:L94"/>
    <mergeCell ref="M94:P94"/>
    <mergeCell ref="Q94:T94"/>
    <mergeCell ref="U94:X94"/>
    <mergeCell ref="Y94:AB94"/>
    <mergeCell ref="Q96:T96"/>
    <mergeCell ref="C96:H96"/>
    <mergeCell ref="I96:L96"/>
    <mergeCell ref="M96:P96"/>
    <mergeCell ref="C97:H97"/>
    <mergeCell ref="I97:L97"/>
    <mergeCell ref="M97:P97"/>
    <mergeCell ref="Y93:AB93"/>
    <mergeCell ref="C88:H92"/>
    <mergeCell ref="I88:L92"/>
    <mergeCell ref="M88:AB88"/>
    <mergeCell ref="C93:H93"/>
    <mergeCell ref="I93:L93"/>
    <mergeCell ref="AC88:AF92"/>
    <mergeCell ref="M89:P92"/>
    <mergeCell ref="Q89:T92"/>
    <mergeCell ref="U89:X92"/>
    <mergeCell ref="Y89:AB92"/>
    <mergeCell ref="C83:H83"/>
    <mergeCell ref="I83:L83"/>
    <mergeCell ref="M83:P83"/>
    <mergeCell ref="Q83:T83"/>
    <mergeCell ref="U83:X83"/>
    <mergeCell ref="Y83:AB83"/>
    <mergeCell ref="AC81:AF81"/>
    <mergeCell ref="C82:H82"/>
    <mergeCell ref="I82:L82"/>
    <mergeCell ref="M82:P82"/>
    <mergeCell ref="Q82:T82"/>
    <mergeCell ref="U82:X82"/>
    <mergeCell ref="Y82:AB82"/>
    <mergeCell ref="AC82:AF82"/>
    <mergeCell ref="C81:H81"/>
    <mergeCell ref="I81:L81"/>
    <mergeCell ref="M81:P81"/>
    <mergeCell ref="Q81:T81"/>
    <mergeCell ref="U81:X81"/>
    <mergeCell ref="Y81:AB81"/>
    <mergeCell ref="AC79:AF79"/>
    <mergeCell ref="C80:H80"/>
    <mergeCell ref="I80:L80"/>
    <mergeCell ref="M80:P80"/>
    <mergeCell ref="Q80:T80"/>
    <mergeCell ref="U80:X80"/>
    <mergeCell ref="Y80:AB80"/>
    <mergeCell ref="AC80:AF80"/>
    <mergeCell ref="C79:H79"/>
    <mergeCell ref="I79:L79"/>
    <mergeCell ref="M79:P79"/>
    <mergeCell ref="Q79:T79"/>
    <mergeCell ref="U79:X79"/>
    <mergeCell ref="Y79:AB79"/>
    <mergeCell ref="AC77:AF77"/>
    <mergeCell ref="D78:H78"/>
    <mergeCell ref="I78:L78"/>
    <mergeCell ref="M78:P78"/>
    <mergeCell ref="Q78:T78"/>
    <mergeCell ref="U78:X78"/>
    <mergeCell ref="Y78:AB78"/>
    <mergeCell ref="AC78:AF78"/>
    <mergeCell ref="D77:H77"/>
    <mergeCell ref="I77:L77"/>
    <mergeCell ref="M77:P77"/>
    <mergeCell ref="Q77:T77"/>
    <mergeCell ref="U77:X77"/>
    <mergeCell ref="Y77:AB77"/>
    <mergeCell ref="AC75:AF75"/>
    <mergeCell ref="C76:H76"/>
    <mergeCell ref="I76:L76"/>
    <mergeCell ref="M76:P76"/>
    <mergeCell ref="Q76:T76"/>
    <mergeCell ref="U76:X76"/>
    <mergeCell ref="Y76:AB76"/>
    <mergeCell ref="AC76:AF76"/>
    <mergeCell ref="D75:H75"/>
    <mergeCell ref="I75:L75"/>
    <mergeCell ref="M75:P75"/>
    <mergeCell ref="Q75:T75"/>
    <mergeCell ref="U75:X75"/>
    <mergeCell ref="Y75:AB75"/>
    <mergeCell ref="AC73:AF73"/>
    <mergeCell ref="I74:L74"/>
    <mergeCell ref="M74:P74"/>
    <mergeCell ref="Q74:T74"/>
    <mergeCell ref="U74:X74"/>
    <mergeCell ref="Y74:AB74"/>
    <mergeCell ref="AC74:AF74"/>
    <mergeCell ref="U73:X73"/>
    <mergeCell ref="Y73:AB73"/>
    <mergeCell ref="C73:H73"/>
    <mergeCell ref="I73:L73"/>
    <mergeCell ref="M73:P73"/>
    <mergeCell ref="Q73:T73"/>
    <mergeCell ref="AC71:AF71"/>
    <mergeCell ref="C72:H72"/>
    <mergeCell ref="I72:L72"/>
    <mergeCell ref="M72:P72"/>
    <mergeCell ref="Q72:T72"/>
    <mergeCell ref="U72:X72"/>
    <mergeCell ref="Y72:AB72"/>
    <mergeCell ref="AC72:AF72"/>
    <mergeCell ref="D71:H71"/>
    <mergeCell ref="I71:L71"/>
    <mergeCell ref="M71:P71"/>
    <mergeCell ref="Q71:T71"/>
    <mergeCell ref="U71:X71"/>
    <mergeCell ref="Y71:AB71"/>
    <mergeCell ref="AC69:AF69"/>
    <mergeCell ref="I70:L70"/>
    <mergeCell ref="M70:P70"/>
    <mergeCell ref="Q70:T70"/>
    <mergeCell ref="U70:X70"/>
    <mergeCell ref="Y70:AB70"/>
    <mergeCell ref="AC70:AF70"/>
    <mergeCell ref="U69:X69"/>
    <mergeCell ref="Y69:AB69"/>
    <mergeCell ref="C69:H69"/>
    <mergeCell ref="I69:L69"/>
    <mergeCell ref="M69:P69"/>
    <mergeCell ref="Q69:T69"/>
    <mergeCell ref="AC67:AF67"/>
    <mergeCell ref="C68:H68"/>
    <mergeCell ref="I68:L68"/>
    <mergeCell ref="M68:P68"/>
    <mergeCell ref="Q68:T68"/>
    <mergeCell ref="U68:X68"/>
    <mergeCell ref="Y68:AB68"/>
    <mergeCell ref="AC68:AF68"/>
    <mergeCell ref="C67:H67"/>
    <mergeCell ref="I67:L67"/>
    <mergeCell ref="M67:P67"/>
    <mergeCell ref="Q67:T67"/>
    <mergeCell ref="U67:X67"/>
    <mergeCell ref="Y67:AB67"/>
    <mergeCell ref="AC65:AF65"/>
    <mergeCell ref="C66:H66"/>
    <mergeCell ref="I66:L66"/>
    <mergeCell ref="M66:P66"/>
    <mergeCell ref="Q66:T66"/>
    <mergeCell ref="U66:X66"/>
    <mergeCell ref="Y66:AB66"/>
    <mergeCell ref="AC66:AF66"/>
    <mergeCell ref="Q61:T64"/>
    <mergeCell ref="U61:X64"/>
    <mergeCell ref="Y61:AB64"/>
    <mergeCell ref="C65:H65"/>
    <mergeCell ref="I65:L65"/>
    <mergeCell ref="M65:P65"/>
    <mergeCell ref="Q65:T65"/>
    <mergeCell ref="U65:X65"/>
    <mergeCell ref="Y65:AB65"/>
    <mergeCell ref="C60:H64"/>
    <mergeCell ref="A58:AB58"/>
    <mergeCell ref="AC58:AF58"/>
    <mergeCell ref="C55:H55"/>
    <mergeCell ref="I55:K55"/>
    <mergeCell ref="L55:N55"/>
    <mergeCell ref="O55:Q55"/>
    <mergeCell ref="R55:T55"/>
    <mergeCell ref="X53:Z53"/>
    <mergeCell ref="AA53:AC53"/>
    <mergeCell ref="AD53:AF53"/>
    <mergeCell ref="I60:L64"/>
    <mergeCell ref="M60:AB60"/>
    <mergeCell ref="AC60:AF64"/>
    <mergeCell ref="M61:P64"/>
    <mergeCell ref="X55:Z55"/>
    <mergeCell ref="AA55:AC55"/>
    <mergeCell ref="AD55:AF55"/>
    <mergeCell ref="I48:K48"/>
    <mergeCell ref="U55:W55"/>
    <mergeCell ref="D53:F53"/>
    <mergeCell ref="G53:H53"/>
    <mergeCell ref="I53:K53"/>
    <mergeCell ref="L53:N53"/>
    <mergeCell ref="O53:Q53"/>
    <mergeCell ref="R53:T53"/>
    <mergeCell ref="U53:W53"/>
    <mergeCell ref="I50:K50"/>
    <mergeCell ref="AA52:AC52"/>
    <mergeCell ref="AD52:AF52"/>
    <mergeCell ref="I52:K52"/>
    <mergeCell ref="L52:N52"/>
    <mergeCell ref="O52:Q52"/>
    <mergeCell ref="R52:T52"/>
    <mergeCell ref="X52:Z52"/>
    <mergeCell ref="I51:K51"/>
    <mergeCell ref="L51:N51"/>
    <mergeCell ref="O51:Q51"/>
    <mergeCell ref="U52:W52"/>
    <mergeCell ref="U51:W51"/>
    <mergeCell ref="R51:T51"/>
    <mergeCell ref="AD46:AF46"/>
    <mergeCell ref="U47:W47"/>
    <mergeCell ref="X47:Z47"/>
    <mergeCell ref="AA47:AC47"/>
    <mergeCell ref="AD47:AF47"/>
    <mergeCell ref="R47:T47"/>
    <mergeCell ref="R46:T46"/>
    <mergeCell ref="U46:W46"/>
    <mergeCell ref="L46:N46"/>
    <mergeCell ref="O46:Q46"/>
    <mergeCell ref="I47:K47"/>
    <mergeCell ref="L47:N47"/>
    <mergeCell ref="O47:Q47"/>
    <mergeCell ref="I46:K46"/>
    <mergeCell ref="AA44:AC44"/>
    <mergeCell ref="AD44:AF44"/>
    <mergeCell ref="I45:K45"/>
    <mergeCell ref="L45:N45"/>
    <mergeCell ref="O45:Q45"/>
    <mergeCell ref="R45:T45"/>
    <mergeCell ref="U45:W45"/>
    <mergeCell ref="X45:Z45"/>
    <mergeCell ref="AA45:AC45"/>
    <mergeCell ref="I44:K44"/>
    <mergeCell ref="L44:N44"/>
    <mergeCell ref="O44:Q44"/>
    <mergeCell ref="R44:T44"/>
    <mergeCell ref="U44:W44"/>
    <mergeCell ref="X44:Z44"/>
    <mergeCell ref="AD41:AF41"/>
    <mergeCell ref="I42:K42"/>
    <mergeCell ref="L42:N42"/>
    <mergeCell ref="O42:Q42"/>
    <mergeCell ref="R42:T42"/>
    <mergeCell ref="U42:W42"/>
    <mergeCell ref="X42:Z42"/>
    <mergeCell ref="AA42:AC42"/>
    <mergeCell ref="O41:Q41"/>
    <mergeCell ref="R41:T41"/>
    <mergeCell ref="AD42:AF42"/>
    <mergeCell ref="X39:Z39"/>
    <mergeCell ref="AA39:AC39"/>
    <mergeCell ref="AD39:AF39"/>
    <mergeCell ref="U40:W40"/>
    <mergeCell ref="X40:Z40"/>
    <mergeCell ref="AA40:AC40"/>
    <mergeCell ref="AD40:AF40"/>
    <mergeCell ref="U39:W39"/>
    <mergeCell ref="U41:W41"/>
    <mergeCell ref="X41:Z41"/>
    <mergeCell ref="C38:H38"/>
    <mergeCell ref="I38:K38"/>
    <mergeCell ref="L38:N38"/>
    <mergeCell ref="O38:Q38"/>
    <mergeCell ref="R38:T38"/>
    <mergeCell ref="I41:K41"/>
    <mergeCell ref="L41:N41"/>
    <mergeCell ref="I39:K39"/>
    <mergeCell ref="L39:N39"/>
    <mergeCell ref="O39:Q39"/>
    <mergeCell ref="R39:T39"/>
    <mergeCell ref="X37:Z37"/>
    <mergeCell ref="R37:T37"/>
    <mergeCell ref="U38:W38"/>
    <mergeCell ref="X38:Z38"/>
    <mergeCell ref="AA38:AC38"/>
    <mergeCell ref="AD38:AF38"/>
    <mergeCell ref="AD36:AF36"/>
    <mergeCell ref="C37:H37"/>
    <mergeCell ref="I37:K37"/>
    <mergeCell ref="L37:N37"/>
    <mergeCell ref="O37:Q37"/>
    <mergeCell ref="AA37:AC37"/>
    <mergeCell ref="AD37:AF37"/>
    <mergeCell ref="U37:W37"/>
    <mergeCell ref="R36:T36"/>
    <mergeCell ref="U36:W36"/>
    <mergeCell ref="X36:Z36"/>
    <mergeCell ref="AA36:AC36"/>
    <mergeCell ref="C36:H36"/>
    <mergeCell ref="I36:K36"/>
    <mergeCell ref="L36:N36"/>
    <mergeCell ref="O36:Q36"/>
    <mergeCell ref="C30:H35"/>
    <mergeCell ref="I30:K35"/>
    <mergeCell ref="L30:N35"/>
    <mergeCell ref="O30:Z31"/>
    <mergeCell ref="AA30:AF31"/>
    <mergeCell ref="O32:Q35"/>
    <mergeCell ref="R32:T35"/>
    <mergeCell ref="U32:W35"/>
    <mergeCell ref="X32:Z35"/>
    <mergeCell ref="AA32:AC35"/>
    <mergeCell ref="AD32:AF35"/>
    <mergeCell ref="U25:X25"/>
    <mergeCell ref="Y25:AB25"/>
    <mergeCell ref="AC25:AF25"/>
    <mergeCell ref="A28:AB28"/>
    <mergeCell ref="AC28:AF28"/>
    <mergeCell ref="D25:H25"/>
    <mergeCell ref="I25:L25"/>
    <mergeCell ref="M25:P25"/>
    <mergeCell ref="Q25:T25"/>
    <mergeCell ref="AC23:AF23"/>
    <mergeCell ref="I24:L24"/>
    <mergeCell ref="M24:P24"/>
    <mergeCell ref="Q24:T24"/>
    <mergeCell ref="U24:X24"/>
    <mergeCell ref="Y24:AB24"/>
    <mergeCell ref="AC24:AF24"/>
    <mergeCell ref="U23:X23"/>
    <mergeCell ref="Y23:AB23"/>
    <mergeCell ref="C23:H23"/>
    <mergeCell ref="I23:L23"/>
    <mergeCell ref="M23:P23"/>
    <mergeCell ref="Q23:T23"/>
    <mergeCell ref="AC21:AF21"/>
    <mergeCell ref="C22:H22"/>
    <mergeCell ref="I22:L22"/>
    <mergeCell ref="M22:P22"/>
    <mergeCell ref="Q22:T22"/>
    <mergeCell ref="U22:X22"/>
    <mergeCell ref="Y22:AB22"/>
    <mergeCell ref="AC22:AF22"/>
    <mergeCell ref="C21:H21"/>
    <mergeCell ref="I21:L21"/>
    <mergeCell ref="M21:P21"/>
    <mergeCell ref="Q21:T21"/>
    <mergeCell ref="U21:X21"/>
    <mergeCell ref="Y21:AB21"/>
    <mergeCell ref="A14:AC14"/>
    <mergeCell ref="A16:A20"/>
    <mergeCell ref="C16:H20"/>
    <mergeCell ref="I16:L20"/>
    <mergeCell ref="M16:AB16"/>
    <mergeCell ref="AC16:AF20"/>
    <mergeCell ref="M17:P20"/>
    <mergeCell ref="Q17:T20"/>
    <mergeCell ref="U17:X20"/>
    <mergeCell ref="Y17:AB20"/>
    <mergeCell ref="A12:J12"/>
    <mergeCell ref="AA12:AC12"/>
    <mergeCell ref="AD5:AF5"/>
    <mergeCell ref="AD12:AF12"/>
    <mergeCell ref="M11:S11"/>
    <mergeCell ref="T11:Z11"/>
    <mergeCell ref="L6:R6"/>
    <mergeCell ref="AA6:AC6"/>
    <mergeCell ref="AD6:AF6"/>
    <mergeCell ref="AA11:AC11"/>
    <mergeCell ref="A13:J13"/>
    <mergeCell ref="AA13:AC13"/>
    <mergeCell ref="AD13:AF13"/>
    <mergeCell ref="A10:E10"/>
    <mergeCell ref="F10:Z10"/>
    <mergeCell ref="AA10:AC10"/>
    <mergeCell ref="AD10:AF10"/>
    <mergeCell ref="A11:E11"/>
    <mergeCell ref="AD11:AF11"/>
    <mergeCell ref="F11:L11"/>
    <mergeCell ref="A7:E7"/>
    <mergeCell ref="A8:E8"/>
    <mergeCell ref="A9:E9"/>
    <mergeCell ref="AD9:AF9"/>
    <mergeCell ref="AD4:AF4"/>
    <mergeCell ref="Z5:AC5"/>
    <mergeCell ref="A1:AC1"/>
    <mergeCell ref="A2:AC2"/>
    <mergeCell ref="A3:AC3"/>
    <mergeCell ref="A4:AC4"/>
  </mergeCells>
  <printOptions/>
  <pageMargins left="0.19685039370078738" right="0.19685039370078738" top="0.984251968503937" bottom="0.39370078740157477" header="0" footer="0"/>
  <pageSetup horizontalDpi="600" verticalDpi="600" orientation="landscape" paperSize="9" scale="60" r:id="rId3"/>
  <rowBreaks count="2" manualBreakCount="2">
    <brk id="57" max="255" man="1"/>
    <brk id="104" max="255" man="1"/>
  </rowBreaks>
  <colBreaks count="1" manualBreakCount="1">
    <brk id="3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</dc:creator>
  <cp:keywords/>
  <dc:description/>
  <cp:lastModifiedBy>Бухгалтер</cp:lastModifiedBy>
  <cp:lastPrinted>2011-09-05T06:34:27Z</cp:lastPrinted>
  <dcterms:created xsi:type="dcterms:W3CDTF">2009-09-09T08:30:52Z</dcterms:created>
  <dcterms:modified xsi:type="dcterms:W3CDTF">2011-11-25T06:15:12Z</dcterms:modified>
  <cp:category/>
  <cp:version/>
  <cp:contentType/>
  <cp:contentStatus/>
</cp:coreProperties>
</file>