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docProps/core1.xml" ContentType="application/vnd.openxmlformats-package.core-propertie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1.xml"/><Relationship Id="rId2" Type="http://schemas.openxmlformats.org/officeDocument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50" yWindow="570" windowWidth="28455" windowHeight="11955" activeTab="2"/>
  </bookViews>
  <sheets>
    <sheet name="19412 Астрономия 6 класс" sheetId="2" r:id="rId1"/>
    <sheet name="19413 Астрономия 7 класс" sheetId="3" r:id="rId2"/>
    <sheet name="19416 Астрономия 10 класс" sheetId="6" r:id="rId3"/>
    <sheet name="TimeZones" sheetId="8" state="veryHidden" r:id="rId4"/>
  </sheets>
  <calcPr calcId="125725"/>
</workbook>
</file>

<file path=xl/calcChain.xml><?xml version="1.0" encoding="utf-8"?>
<calcChain xmlns="http://schemas.openxmlformats.org/spreadsheetml/2006/main">
  <c r="F6" i="6"/>
  <c r="E6"/>
  <c r="F5"/>
  <c r="E5"/>
  <c r="F4"/>
  <c r="E4"/>
  <c r="F3"/>
  <c r="E3"/>
  <c r="F4" i="3"/>
  <c r="E4"/>
  <c r="F3"/>
  <c r="E3"/>
  <c r="F4" i="2"/>
  <c r="E4"/>
  <c r="F3"/>
  <c r="E3"/>
</calcChain>
</file>

<file path=xl/sharedStrings.xml><?xml version="1.0" encoding="utf-8"?>
<sst xmlns="http://schemas.openxmlformats.org/spreadsheetml/2006/main" count="95" uniqueCount="75">
  <si>
    <t>19412/edu343071/6/r972wz52</t>
  </si>
  <si>
    <t>19413/edu343071/7/g27v5348</t>
  </si>
  <si>
    <t>19416/edu343071/10/9r76348v</t>
  </si>
  <si>
    <t>19416/edu343071/10/g24w384z</t>
  </si>
  <si>
    <t>19416/edu343071/10/r942vr4v</t>
  </si>
  <si>
    <t>UTC</t>
  </si>
  <si>
    <t>UTC (МСК-3, UTC)</t>
  </si>
  <si>
    <t>Анадырь</t>
  </si>
  <si>
    <t>Анадырь (МСК+9, UTC+12)</t>
  </si>
  <si>
    <t>Астрахань</t>
  </si>
  <si>
    <t>Астрахань (МСК+1, UTC+4)</t>
  </si>
  <si>
    <t>Барнаул</t>
  </si>
  <si>
    <t>Барнаул (МСК+4, UTC+7)</t>
  </si>
  <si>
    <t>Владивосток</t>
  </si>
  <si>
    <t>Владивосток (МСК+7, UTC+10)</t>
  </si>
  <si>
    <t>Волгоград</t>
  </si>
  <si>
    <t>Волгоград (МСК, UTC+3)</t>
  </si>
  <si>
    <t>Воробьева Ульяна Дмитриевна</t>
  </si>
  <si>
    <t>Грамота</t>
  </si>
  <si>
    <t>Дуденков Вячеслав Сергеевич</t>
  </si>
  <si>
    <t>Екатеринбург</t>
  </si>
  <si>
    <t>Екатеринбург (МСК+2, UTC+5)</t>
  </si>
  <si>
    <t>Иркутск</t>
  </si>
  <si>
    <t>Иркутск (МСК+5, UTC+8)</t>
  </si>
  <si>
    <t>Калининград</t>
  </si>
  <si>
    <t>Калининград (МСК-1, UTC+2)</t>
  </si>
  <si>
    <t>Камчатка</t>
  </si>
  <si>
    <t>Камчатка (МСК+9, UTC+12)</t>
  </si>
  <si>
    <t>Канцедалова Елизавета Дмитриевна</t>
  </si>
  <si>
    <t>Киров</t>
  </si>
  <si>
    <t>Киров (МСК, UTC+3)</t>
  </si>
  <si>
    <t>Код</t>
  </si>
  <si>
    <t>Красноярск</t>
  </si>
  <si>
    <t>Красноярск (МСК+4, UTC+7)</t>
  </si>
  <si>
    <t>Магадан</t>
  </si>
  <si>
    <t>Магадан (МСК+8, UTC+11)</t>
  </si>
  <si>
    <t>Максимальный балл</t>
  </si>
  <si>
    <t>Москва</t>
  </si>
  <si>
    <t>Москва (МСК, UTC+3)</t>
  </si>
  <si>
    <t>Набранные баллы</t>
  </si>
  <si>
    <t>Новокузнецк</t>
  </si>
  <si>
    <t>Новокузнецк (МСК+4, UTC+7)</t>
  </si>
  <si>
    <t>Новосибирск</t>
  </si>
  <si>
    <t>Новосибирск (МСК+4, UTC+7)</t>
  </si>
  <si>
    <t>Омск</t>
  </si>
  <si>
    <t>Омск (МСК+3, UTC+6)</t>
  </si>
  <si>
    <t>Самара</t>
  </si>
  <si>
    <t>Самара (МСК+1, UTC+4)</t>
  </si>
  <si>
    <t>Саратов</t>
  </si>
  <si>
    <t>Саратов (МСК+1, UTC+4)</t>
  </si>
  <si>
    <t>Сахалин</t>
  </si>
  <si>
    <t>Сахалин (МСК+8, UTC+11)</t>
  </si>
  <si>
    <t>Симферополь</t>
  </si>
  <si>
    <t>Симферополь (МСК, UTC+3)</t>
  </si>
  <si>
    <t>Среднеколымск</t>
  </si>
  <si>
    <t>Среднеколымск (МСК+8, UTC+11)</t>
  </si>
  <si>
    <t>Статус</t>
  </si>
  <si>
    <t>Толкачёв Георгий Алексеевич</t>
  </si>
  <si>
    <t>Томск</t>
  </si>
  <si>
    <t>Томск (МСК+4, UTC+7)</t>
  </si>
  <si>
    <t>Ульяновск</t>
  </si>
  <si>
    <t>Ульяновск (МСК+1, UTC+4)</t>
  </si>
  <si>
    <t>Усть-Нера</t>
  </si>
  <si>
    <t>Усть-Нера (МСК+7, UTC+10)</t>
  </si>
  <si>
    <t>ФИО</t>
  </si>
  <si>
    <t>Хандыга</t>
  </si>
  <si>
    <t>Хандыга (МСК+6, UTC+9)</t>
  </si>
  <si>
    <t>Цуканов Сергей Дмитриевич</t>
  </si>
  <si>
    <t>Часовой пояс</t>
  </si>
  <si>
    <t>Чита</t>
  </si>
  <si>
    <t>Чита (МСК+6, UTC+9)</t>
  </si>
  <si>
    <t>Якутск</t>
  </si>
  <si>
    <t>Якутск (МСК+6, UTC+9)</t>
  </si>
  <si>
    <t>Победитель</t>
  </si>
  <si>
    <t>Участник</t>
  </si>
</sst>
</file>

<file path=xl/styles.xml><?xml version="1.0" encoding="utf-8"?>
<styleSheet xmlns="http://schemas.openxmlformats.org/spreadsheetml/2006/main">
  <numFmts count="2">
    <numFmt numFmtId="164" formatCode="##0.0"/>
    <numFmt numFmtId="165" formatCode="dd\ mmmm\ yyyy\ &quot;в&quot;\ hh:mm"/>
  </numFmts>
  <fonts count="3">
    <font>
      <sz val="11"/>
      <name val="Calibri"/>
      <family val="2"/>
    </font>
    <font>
      <sz val="11"/>
      <name val="Arial"/>
    </font>
    <font>
      <b/>
      <sz val="11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ck">
        <color rgb="FF000000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2" fillId="0" borderId="1" xfId="0" applyFont="1" applyBorder="1" applyAlignment="1">
      <alignment horizontal="center" wrapText="1"/>
    </xf>
    <xf numFmtId="0" fontId="1" fillId="0" borderId="0" xfId="0" applyFont="1" applyAlignment="1">
      <alignment horizontal="left" vertical="center" wrapText="1"/>
    </xf>
    <xf numFmtId="164" fontId="1" fillId="0" borderId="0" xfId="0" applyNumberFormat="1" applyFont="1" applyAlignment="1">
      <alignment horizontal="left" vertical="center" wrapText="1"/>
    </xf>
    <xf numFmtId="165" fontId="1" fillId="0" borderId="0" xfId="0" applyNumberFormat="1" applyFont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4"/>
  <sheetViews>
    <sheetView workbookViewId="0">
      <selection activeCell="G15" sqref="G15"/>
    </sheetView>
  </sheetViews>
  <sheetFormatPr defaultRowHeight="15"/>
  <cols>
    <col min="1" max="1" width="34.85546875" customWidth="1"/>
    <col min="2" max="2" width="58" customWidth="1"/>
    <col min="3" max="4" width="23.140625" customWidth="1"/>
    <col min="5" max="6" width="46.42578125" customWidth="1"/>
    <col min="7" max="7" width="23.140625" customWidth="1"/>
    <col min="8" max="8" width="46.42578125" customWidth="1"/>
  </cols>
  <sheetData>
    <row r="1" spans="1:8">
      <c r="A1" s="1" t="s">
        <v>68</v>
      </c>
      <c r="B1" s="2" t="s">
        <v>38</v>
      </c>
    </row>
    <row r="3" spans="1:8" ht="30">
      <c r="A3" s="1" t="s">
        <v>31</v>
      </c>
      <c r="B3" s="1" t="s">
        <v>64</v>
      </c>
      <c r="C3" s="1" t="s">
        <v>39</v>
      </c>
      <c r="D3" s="1" t="s">
        <v>36</v>
      </c>
      <c r="E3" s="1" t="str">
        <f>"Время начала сессии (" &amp; VLOOKUP($B$1,TimeZones!$A$1:$C$28,3,FALSE) &amp; ")"</f>
        <v>Время начала сессии (Москва)</v>
      </c>
      <c r="F3" s="1" t="str">
        <f>"Время конца сессии (" &amp; VLOOKUP($B$1,TimeZones!$A$1:$C$28,3,FALSE) &amp; ")"</f>
        <v>Время конца сессии (Москва)</v>
      </c>
      <c r="G3" s="1" t="s">
        <v>56</v>
      </c>
      <c r="H3" s="1" t="s">
        <v>18</v>
      </c>
    </row>
    <row r="4" spans="1:8">
      <c r="A4" s="2" t="s">
        <v>0</v>
      </c>
      <c r="B4" s="2" t="s">
        <v>17</v>
      </c>
      <c r="C4" s="3">
        <v>53.5</v>
      </c>
      <c r="D4" s="3">
        <v>80</v>
      </c>
      <c r="E4" s="4">
        <f>46287.4799098326 + (VLOOKUP($B$1,TimeZones!$A$1:$C$28,2,FALSE))/24</f>
        <v>46287.604909832597</v>
      </c>
      <c r="F4" s="4">
        <f>46287.4948715559 + (VLOOKUP($B$1,TimeZones!$A$1:$C$28,2,FALSE))/24</f>
        <v>46287.6198715559</v>
      </c>
      <c r="G4" s="2" t="s">
        <v>73</v>
      </c>
    </row>
  </sheetData>
  <dataValidations count="1">
    <dataValidation type="list" showErrorMessage="1" sqref="B1">
      <formula1>TimeZones!$A$1:$A$28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4"/>
  <sheetViews>
    <sheetView workbookViewId="0">
      <selection activeCell="F11" sqref="F11"/>
    </sheetView>
  </sheetViews>
  <sheetFormatPr defaultRowHeight="15"/>
  <cols>
    <col min="1" max="1" width="34.85546875" customWidth="1"/>
    <col min="2" max="2" width="58" customWidth="1"/>
    <col min="3" max="4" width="23.140625" customWidth="1"/>
    <col min="5" max="6" width="46.42578125" customWidth="1"/>
    <col min="7" max="7" width="23.140625" customWidth="1"/>
    <col min="8" max="8" width="46.42578125" customWidth="1"/>
  </cols>
  <sheetData>
    <row r="1" spans="1:8">
      <c r="A1" s="1" t="s">
        <v>68</v>
      </c>
      <c r="B1" s="2" t="s">
        <v>38</v>
      </c>
    </row>
    <row r="3" spans="1:8" ht="30">
      <c r="A3" s="1" t="s">
        <v>31</v>
      </c>
      <c r="B3" s="1" t="s">
        <v>64</v>
      </c>
      <c r="C3" s="1" t="s">
        <v>39</v>
      </c>
      <c r="D3" s="1" t="s">
        <v>36</v>
      </c>
      <c r="E3" s="1" t="str">
        <f>"Время начала сессии (" &amp; VLOOKUP($B$1,TimeZones!$A$1:$C$28,3,FALSE) &amp; ")"</f>
        <v>Время начала сессии (Москва)</v>
      </c>
      <c r="F3" s="1" t="str">
        <f>"Время конца сессии (" &amp; VLOOKUP($B$1,TimeZones!$A$1:$C$28,3,FALSE) &amp; ")"</f>
        <v>Время конца сессии (Москва)</v>
      </c>
      <c r="G3" s="1" t="s">
        <v>56</v>
      </c>
      <c r="H3" s="1" t="s">
        <v>18</v>
      </c>
    </row>
    <row r="4" spans="1:8">
      <c r="A4" s="2" t="s">
        <v>1</v>
      </c>
      <c r="B4" s="2" t="s">
        <v>67</v>
      </c>
      <c r="C4" s="3">
        <v>40</v>
      </c>
      <c r="D4" s="3">
        <v>80</v>
      </c>
      <c r="E4" s="4">
        <f>46287.5599214476 + (VLOOKUP($B$1,TimeZones!$A$1:$C$28,2,FALSE))/24</f>
        <v>46287.684921447602</v>
      </c>
      <c r="F4" s="4">
        <f>46287.5677169762 + (VLOOKUP($B$1,TimeZones!$A$1:$C$28,2,FALSE))/24</f>
        <v>46287.692716976198</v>
      </c>
      <c r="G4" s="2" t="s">
        <v>74</v>
      </c>
    </row>
  </sheetData>
  <dataValidations count="1">
    <dataValidation type="list" showErrorMessage="1" sqref="B1">
      <formula1>TimeZones!$A$1:$A$28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6"/>
  <sheetViews>
    <sheetView tabSelected="1" workbookViewId="0">
      <selection activeCell="F11" sqref="F11"/>
    </sheetView>
  </sheetViews>
  <sheetFormatPr defaultRowHeight="15"/>
  <cols>
    <col min="1" max="1" width="34.85546875" customWidth="1"/>
    <col min="2" max="2" width="58" customWidth="1"/>
    <col min="3" max="4" width="23.140625" customWidth="1"/>
    <col min="5" max="6" width="46.42578125" customWidth="1"/>
    <col min="7" max="7" width="23.140625" customWidth="1"/>
    <col min="8" max="8" width="46.42578125" customWidth="1"/>
  </cols>
  <sheetData>
    <row r="1" spans="1:8">
      <c r="A1" s="1" t="s">
        <v>68</v>
      </c>
      <c r="B1" s="2" t="s">
        <v>38</v>
      </c>
    </row>
    <row r="3" spans="1:8" ht="30">
      <c r="A3" s="1" t="s">
        <v>31</v>
      </c>
      <c r="B3" s="1" t="s">
        <v>64</v>
      </c>
      <c r="C3" s="1" t="s">
        <v>39</v>
      </c>
      <c r="D3" s="1" t="s">
        <v>36</v>
      </c>
      <c r="E3" s="1" t="str">
        <f>"Время начала сессии (" &amp; VLOOKUP($B$1,TimeZones!$A$1:$C$28,3,FALSE) &amp; ")"</f>
        <v>Время начала сессии (Москва)</v>
      </c>
      <c r="F3" s="1" t="str">
        <f>"Время конца сессии (" &amp; VLOOKUP($B$1,TimeZones!$A$1:$C$28,3,FALSE) &amp; ")"</f>
        <v>Время конца сессии (Москва)</v>
      </c>
      <c r="G3" s="1" t="s">
        <v>56</v>
      </c>
      <c r="H3" s="1" t="s">
        <v>18</v>
      </c>
    </row>
    <row r="4" spans="1:8">
      <c r="A4" s="2" t="s">
        <v>4</v>
      </c>
      <c r="B4" s="2" t="s">
        <v>57</v>
      </c>
      <c r="C4" s="3">
        <v>70</v>
      </c>
      <c r="D4" s="3">
        <v>100</v>
      </c>
      <c r="E4" s="4">
        <f>46287.5980418904 + (VLOOKUP($B$1,TimeZones!$A$1:$C$28,2,FALSE))/24</f>
        <v>46287.7230418904</v>
      </c>
      <c r="F4" s="4">
        <f>46287.6402932769 + (VLOOKUP($B$1,TimeZones!$A$1:$C$28,2,FALSE))/24</f>
        <v>46287.765293276898</v>
      </c>
      <c r="G4" s="2" t="s">
        <v>73</v>
      </c>
    </row>
    <row r="5" spans="1:8">
      <c r="A5" s="2" t="s">
        <v>3</v>
      </c>
      <c r="B5" s="2" t="s">
        <v>28</v>
      </c>
      <c r="C5" s="3">
        <v>68</v>
      </c>
      <c r="D5" s="3">
        <v>100</v>
      </c>
      <c r="E5" s="4">
        <f>46287.5711421907 + (VLOOKUP($B$1,TimeZones!$A$1:$C$28,2,FALSE))/24</f>
        <v>46287.696142190704</v>
      </c>
      <c r="F5" s="4">
        <f>46287.5949112025 + (VLOOKUP($B$1,TimeZones!$A$1:$C$28,2,FALSE))/24</f>
        <v>46287.719911202497</v>
      </c>
      <c r="G5" s="2" t="s">
        <v>74</v>
      </c>
    </row>
    <row r="6" spans="1:8">
      <c r="A6" s="2" t="s">
        <v>2</v>
      </c>
      <c r="B6" s="2" t="s">
        <v>19</v>
      </c>
      <c r="C6" s="3">
        <v>59</v>
      </c>
      <c r="D6" s="3">
        <v>100</v>
      </c>
      <c r="E6" s="4">
        <f>46287.7121383635 + (VLOOKUP($B$1,TimeZones!$A$1:$C$28,2,FALSE))/24</f>
        <v>46287.837138363502</v>
      </c>
      <c r="F6" s="4">
        <f>46287.7519588927 + (VLOOKUP($B$1,TimeZones!$A$1:$C$28,2,FALSE))/24</f>
        <v>46287.876958892703</v>
      </c>
      <c r="G6" s="2" t="s">
        <v>74</v>
      </c>
    </row>
  </sheetData>
  <dataValidations count="1">
    <dataValidation type="list" showErrorMessage="1" sqref="B1">
      <formula1>TimeZones!$A$1:$A$28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C28"/>
  <sheetViews>
    <sheetView workbookViewId="0"/>
  </sheetViews>
  <sheetFormatPr defaultRowHeight="15"/>
  <cols>
    <col min="1" max="1" width="139.140625" customWidth="1"/>
    <col min="2" max="2" width="34.85546875" customWidth="1"/>
    <col min="3" max="3" width="92.85546875" customWidth="1"/>
  </cols>
  <sheetData>
    <row r="1" spans="1:3">
      <c r="A1" s="2" t="s">
        <v>6</v>
      </c>
      <c r="B1" s="2">
        <v>0</v>
      </c>
      <c r="C1" s="2" t="s">
        <v>5</v>
      </c>
    </row>
    <row r="2" spans="1:3">
      <c r="A2" s="2" t="s">
        <v>25</v>
      </c>
      <c r="B2" s="2">
        <v>2</v>
      </c>
      <c r="C2" s="2" t="s">
        <v>24</v>
      </c>
    </row>
    <row r="3" spans="1:3">
      <c r="A3" s="2" t="s">
        <v>38</v>
      </c>
      <c r="B3" s="2">
        <v>3</v>
      </c>
      <c r="C3" s="2" t="s">
        <v>37</v>
      </c>
    </row>
    <row r="4" spans="1:3">
      <c r="A4" s="2" t="s">
        <v>53</v>
      </c>
      <c r="B4" s="2">
        <v>3</v>
      </c>
      <c r="C4" s="2" t="s">
        <v>52</v>
      </c>
    </row>
    <row r="5" spans="1:3">
      <c r="A5" s="2" t="s">
        <v>30</v>
      </c>
      <c r="B5" s="2">
        <v>3</v>
      </c>
      <c r="C5" s="2" t="s">
        <v>29</v>
      </c>
    </row>
    <row r="6" spans="1:3">
      <c r="A6" s="2" t="s">
        <v>16</v>
      </c>
      <c r="B6" s="2">
        <v>3</v>
      </c>
      <c r="C6" s="2" t="s">
        <v>15</v>
      </c>
    </row>
    <row r="7" spans="1:3">
      <c r="A7" s="2" t="s">
        <v>10</v>
      </c>
      <c r="B7" s="2">
        <v>4</v>
      </c>
      <c r="C7" s="2" t="s">
        <v>9</v>
      </c>
    </row>
    <row r="8" spans="1:3">
      <c r="A8" s="2" t="s">
        <v>49</v>
      </c>
      <c r="B8" s="2">
        <v>4</v>
      </c>
      <c r="C8" s="2" t="s">
        <v>48</v>
      </c>
    </row>
    <row r="9" spans="1:3">
      <c r="A9" s="2" t="s">
        <v>61</v>
      </c>
      <c r="B9" s="2">
        <v>4</v>
      </c>
      <c r="C9" s="2" t="s">
        <v>60</v>
      </c>
    </row>
    <row r="10" spans="1:3">
      <c r="A10" s="2" t="s">
        <v>47</v>
      </c>
      <c r="B10" s="2">
        <v>4</v>
      </c>
      <c r="C10" s="2" t="s">
        <v>46</v>
      </c>
    </row>
    <row r="11" spans="1:3">
      <c r="A11" s="2" t="s">
        <v>21</v>
      </c>
      <c r="B11" s="2">
        <v>5</v>
      </c>
      <c r="C11" s="2" t="s">
        <v>20</v>
      </c>
    </row>
    <row r="12" spans="1:3">
      <c r="A12" s="2" t="s">
        <v>45</v>
      </c>
      <c r="B12" s="2">
        <v>6</v>
      </c>
      <c r="C12" s="2" t="s">
        <v>44</v>
      </c>
    </row>
    <row r="13" spans="1:3">
      <c r="A13" s="2" t="s">
        <v>43</v>
      </c>
      <c r="B13" s="2">
        <v>7</v>
      </c>
      <c r="C13" s="2" t="s">
        <v>42</v>
      </c>
    </row>
    <row r="14" spans="1:3">
      <c r="A14" s="2" t="s">
        <v>12</v>
      </c>
      <c r="B14" s="2">
        <v>7</v>
      </c>
      <c r="C14" s="2" t="s">
        <v>11</v>
      </c>
    </row>
    <row r="15" spans="1:3">
      <c r="A15" s="2" t="s">
        <v>59</v>
      </c>
      <c r="B15" s="2">
        <v>7</v>
      </c>
      <c r="C15" s="2" t="s">
        <v>58</v>
      </c>
    </row>
    <row r="16" spans="1:3">
      <c r="A16" s="2" t="s">
        <v>41</v>
      </c>
      <c r="B16" s="2">
        <v>7</v>
      </c>
      <c r="C16" s="2" t="s">
        <v>40</v>
      </c>
    </row>
    <row r="17" spans="1:3">
      <c r="A17" s="2" t="s">
        <v>33</v>
      </c>
      <c r="B17" s="2">
        <v>7</v>
      </c>
      <c r="C17" s="2" t="s">
        <v>32</v>
      </c>
    </row>
    <row r="18" spans="1:3">
      <c r="A18" s="2" t="s">
        <v>23</v>
      </c>
      <c r="B18" s="2">
        <v>8</v>
      </c>
      <c r="C18" s="2" t="s">
        <v>22</v>
      </c>
    </row>
    <row r="19" spans="1:3">
      <c r="A19" s="2" t="s">
        <v>70</v>
      </c>
      <c r="B19" s="2">
        <v>9</v>
      </c>
      <c r="C19" s="2" t="s">
        <v>69</v>
      </c>
    </row>
    <row r="20" spans="1:3">
      <c r="A20" s="2" t="s">
        <v>72</v>
      </c>
      <c r="B20" s="2">
        <v>9</v>
      </c>
      <c r="C20" s="2" t="s">
        <v>71</v>
      </c>
    </row>
    <row r="21" spans="1:3">
      <c r="A21" s="2" t="s">
        <v>66</v>
      </c>
      <c r="B21" s="2">
        <v>9</v>
      </c>
      <c r="C21" s="2" t="s">
        <v>65</v>
      </c>
    </row>
    <row r="22" spans="1:3">
      <c r="A22" s="2" t="s">
        <v>14</v>
      </c>
      <c r="B22" s="2">
        <v>10</v>
      </c>
      <c r="C22" s="2" t="s">
        <v>13</v>
      </c>
    </row>
    <row r="23" spans="1:3">
      <c r="A23" s="2" t="s">
        <v>63</v>
      </c>
      <c r="B23" s="2">
        <v>10</v>
      </c>
      <c r="C23" s="2" t="s">
        <v>62</v>
      </c>
    </row>
    <row r="24" spans="1:3">
      <c r="A24" s="2" t="s">
        <v>35</v>
      </c>
      <c r="B24" s="2">
        <v>11</v>
      </c>
      <c r="C24" s="2" t="s">
        <v>34</v>
      </c>
    </row>
    <row r="25" spans="1:3">
      <c r="A25" s="2" t="s">
        <v>51</v>
      </c>
      <c r="B25" s="2">
        <v>11</v>
      </c>
      <c r="C25" s="2" t="s">
        <v>50</v>
      </c>
    </row>
    <row r="26" spans="1:3">
      <c r="A26" s="2" t="s">
        <v>55</v>
      </c>
      <c r="B26" s="2">
        <v>11</v>
      </c>
      <c r="C26" s="2" t="s">
        <v>54</v>
      </c>
    </row>
    <row r="27" spans="1:3">
      <c r="A27" s="2" t="s">
        <v>27</v>
      </c>
      <c r="B27" s="2">
        <v>12</v>
      </c>
      <c r="C27" s="2" t="s">
        <v>26</v>
      </c>
    </row>
    <row r="28" spans="1:3">
      <c r="A28" s="2" t="s">
        <v>8</v>
      </c>
      <c r="B28" s="2">
        <v>12</v>
      </c>
      <c r="C28" s="2" t="s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19412 Астрономия 6 класс</vt:lpstr>
      <vt:lpstr>19413 Астрономия 7 класс</vt:lpstr>
      <vt:lpstr>19416 Астрономия 10 класс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terms:created xsi:type="dcterms:W3CDTF">2026-10-06T08:16:18.097275496Z</dcterms:created>
  <dc:creator>xlsxwriter</dc:creator>
  <cp:lastModifiedBy>xlsxwriter</cp:lastModifiedBy>
</cp:coreProperties>
</file>

<file path=docProps/core1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учитель</cp:lastModifiedBy>
  <dcterms:modified xsi:type="dcterms:W3CDTF">2026-10-06T08:26:03Z</dcterms:modified>
</cp:coreProperties>
</file>